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840" yWindow="-75" windowWidth="10500" windowHeight="8010" firstSheet="20" activeTab="29"/>
  </bookViews>
  <sheets>
    <sheet name="01.04.23" sheetId="1" r:id="rId1"/>
    <sheet name="02.04.23" sheetId="2" r:id="rId2"/>
    <sheet name="03.04.23" sheetId="3" r:id="rId3"/>
    <sheet name="04.04.23" sheetId="4" r:id="rId4"/>
    <sheet name="05.04.23" sheetId="5" r:id="rId5"/>
    <sheet name="06.04.23" sheetId="6" r:id="rId6"/>
    <sheet name="07.04.23" sheetId="7" r:id="rId7"/>
    <sheet name="08.04.23" sheetId="8" r:id="rId8"/>
    <sheet name="09.04.23" sheetId="9" r:id="rId9"/>
    <sheet name="10.04.23" sheetId="10" r:id="rId10"/>
    <sheet name="11.04.23" sheetId="11" r:id="rId11"/>
    <sheet name="12.04.23" sheetId="12" r:id="rId12"/>
    <sheet name="13.04.23" sheetId="13" r:id="rId13"/>
    <sheet name="14.04.23" sheetId="14" r:id="rId14"/>
    <sheet name="15.04.23" sheetId="15" r:id="rId15"/>
    <sheet name="16.04.23" sheetId="16" r:id="rId16"/>
    <sheet name="17.04.23" sheetId="17" r:id="rId17"/>
    <sheet name="18.04.23" sheetId="18" r:id="rId18"/>
    <sheet name="19.04.23" sheetId="19" r:id="rId19"/>
    <sheet name="20.04.23" sheetId="20" r:id="rId20"/>
    <sheet name="21.04.23" sheetId="21" r:id="rId21"/>
    <sheet name="22.04.23" sheetId="22" r:id="rId22"/>
    <sheet name="23.04.23" sheetId="23" r:id="rId23"/>
    <sheet name="24.04.23" sheetId="24" r:id="rId24"/>
    <sheet name="25.04.23" sheetId="25" r:id="rId25"/>
    <sheet name="26.04.23" sheetId="26" r:id="rId26"/>
    <sheet name="27.04.23" sheetId="27" r:id="rId27"/>
    <sheet name="28.04.23" sheetId="28" r:id="rId28"/>
    <sheet name="29.04.23" sheetId="29" r:id="rId29"/>
    <sheet name="30.04.23" sheetId="30" r:id="rId30"/>
  </sheets>
  <definedNames>
    <definedName name="_xlnm.Print_Area" localSheetId="0">'01.04.23'!$A$58:$N$88</definedName>
    <definedName name="_xlnm.Print_Area" localSheetId="1">'02.04.23'!$A$58:$N$88</definedName>
    <definedName name="_xlnm.Print_Area" localSheetId="2">'03.04.23'!$A$58:$N$88</definedName>
    <definedName name="_xlnm.Print_Area" localSheetId="3">'04.04.23'!$A$58:$N$88</definedName>
    <definedName name="_xlnm.Print_Area" localSheetId="4">'05.04.23'!$A$58:$N$88</definedName>
    <definedName name="_xlnm.Print_Area" localSheetId="5">'06.04.23'!$A$58:$N$88</definedName>
    <definedName name="_xlnm.Print_Area" localSheetId="6">'07.04.23'!$A$58:$N$88</definedName>
    <definedName name="_xlnm.Print_Area" localSheetId="7">'08.04.23'!$A$58:$N$88</definedName>
    <definedName name="_xlnm.Print_Area" localSheetId="8">'09.04.23'!$A$58:$N$88</definedName>
    <definedName name="_xlnm.Print_Area" localSheetId="9">'10.04.23'!$A$58:$N$88</definedName>
    <definedName name="_xlnm.Print_Area" localSheetId="10">'11.04.23'!$A$58:$N$88</definedName>
    <definedName name="_xlnm.Print_Area" localSheetId="11">'12.04.23'!$A$58:$N$88</definedName>
    <definedName name="_xlnm.Print_Area" localSheetId="12">'13.04.23'!$A$58:$N$88</definedName>
    <definedName name="_xlnm.Print_Area" localSheetId="13">'14.04.23'!$A$58:$N$88</definedName>
    <definedName name="_xlnm.Print_Area" localSheetId="14">'15.04.23'!$A$58:$N$88</definedName>
    <definedName name="_xlnm.Print_Area" localSheetId="15">'16.04.23'!$A$58:$N$88</definedName>
    <definedName name="_xlnm.Print_Area" localSheetId="16">'17.04.23'!$A$58:$N$88</definedName>
    <definedName name="_xlnm.Print_Area" localSheetId="17">'18.04.23'!$A$58:$N$88</definedName>
    <definedName name="_xlnm.Print_Area" localSheetId="18">'19.04.23'!$A$58:$N$88</definedName>
    <definedName name="_xlnm.Print_Area" localSheetId="19">'20.04.23'!$A$58:$N$88</definedName>
    <definedName name="_xlnm.Print_Area" localSheetId="20">'21.04.23'!$A$58:$N$88</definedName>
    <definedName name="_xlnm.Print_Area" localSheetId="21">'22.04.23'!$A$58:$N$88</definedName>
    <definedName name="_xlnm.Print_Area" localSheetId="22">'23.04.23'!$A$58:$N$88</definedName>
    <definedName name="_xlnm.Print_Area" localSheetId="23">'24.04.23'!$A$58:$N$88</definedName>
    <definedName name="_xlnm.Print_Area" localSheetId="24">'25.04.23'!$A$58:$N$88</definedName>
    <definedName name="_xlnm.Print_Area" localSheetId="25">'26.04.23'!$A$58:$N$88</definedName>
    <definedName name="_xlnm.Print_Area" localSheetId="26">'27.04.23'!$A$58:$N$88</definedName>
    <definedName name="_xlnm.Print_Area" localSheetId="27">'28.04.23'!$A$58:$N$88</definedName>
    <definedName name="_xlnm.Print_Area" localSheetId="28">'29.04.23'!$A$58:$N$88</definedName>
    <definedName name="_xlnm.Print_Area" localSheetId="29">'30.04.23'!$A$58:$N$88</definedName>
  </definedNames>
  <calcPr calcId="162913"/>
</workbook>
</file>

<file path=xl/calcChain.xml><?xml version="1.0" encoding="utf-8"?>
<calcChain xmlns="http://schemas.openxmlformats.org/spreadsheetml/2006/main">
  <c r="A88" i="30" l="1"/>
  <c r="I86" i="30"/>
  <c r="I76" i="30"/>
  <c r="I75" i="30" s="1"/>
  <c r="B72" i="30"/>
  <c r="I59" i="30"/>
  <c r="B59" i="30"/>
  <c r="M46" i="30"/>
  <c r="M56" i="30" s="1"/>
  <c r="L46" i="30"/>
  <c r="L56" i="30" s="1"/>
  <c r="K46" i="30"/>
  <c r="K56" i="30" s="1"/>
  <c r="J46" i="30"/>
  <c r="J56" i="30" s="1"/>
  <c r="I46" i="30"/>
  <c r="I56" i="30" s="1"/>
  <c r="H46" i="30"/>
  <c r="H56" i="30" s="1"/>
  <c r="G46" i="30"/>
  <c r="G56" i="30" s="1"/>
  <c r="F46" i="30"/>
  <c r="F56" i="30" s="1"/>
  <c r="E46" i="30"/>
  <c r="E56" i="30" s="1"/>
  <c r="D46" i="30"/>
  <c r="D56" i="30" s="1"/>
  <c r="C46" i="30"/>
  <c r="B46" i="30"/>
  <c r="M44" i="30"/>
  <c r="M51" i="30" s="1"/>
  <c r="L44" i="30"/>
  <c r="L51" i="30" s="1"/>
  <c r="K44" i="30"/>
  <c r="K51" i="30" s="1"/>
  <c r="J44" i="30"/>
  <c r="J51" i="30" s="1"/>
  <c r="I44" i="30"/>
  <c r="I51" i="30" s="1"/>
  <c r="H44" i="30"/>
  <c r="H51" i="30" s="1"/>
  <c r="G44" i="30"/>
  <c r="G51" i="30" s="1"/>
  <c r="F44" i="30"/>
  <c r="F51" i="30" s="1"/>
  <c r="E44" i="30"/>
  <c r="E51" i="30" s="1"/>
  <c r="D44" i="30"/>
  <c r="D51" i="30" s="1"/>
  <c r="C44" i="30"/>
  <c r="C51" i="30" s="1"/>
  <c r="B44" i="30"/>
  <c r="A88" i="25"/>
  <c r="I86" i="25"/>
  <c r="I76" i="25"/>
  <c r="I75" i="25" s="1"/>
  <c r="B72" i="25"/>
  <c r="I59" i="25"/>
  <c r="B59" i="25"/>
  <c r="M46" i="25"/>
  <c r="M56" i="25" s="1"/>
  <c r="L46" i="25"/>
  <c r="L56" i="25" s="1"/>
  <c r="K46" i="25"/>
  <c r="K56" i="25" s="1"/>
  <c r="J46" i="25"/>
  <c r="J56" i="25" s="1"/>
  <c r="I46" i="25"/>
  <c r="I56" i="25" s="1"/>
  <c r="H46" i="25"/>
  <c r="H56" i="25" s="1"/>
  <c r="G46" i="25"/>
  <c r="G56" i="25" s="1"/>
  <c r="F46" i="25"/>
  <c r="F56" i="25" s="1"/>
  <c r="E46" i="25"/>
  <c r="E56" i="25" s="1"/>
  <c r="D46" i="25"/>
  <c r="D56" i="25" s="1"/>
  <c r="C46" i="25"/>
  <c r="B46" i="25"/>
  <c r="M44" i="25"/>
  <c r="M51" i="25" s="1"/>
  <c r="L44" i="25"/>
  <c r="L51" i="25" s="1"/>
  <c r="K44" i="25"/>
  <c r="K51" i="25" s="1"/>
  <c r="J44" i="25"/>
  <c r="J51" i="25" s="1"/>
  <c r="I44" i="25"/>
  <c r="I51" i="25" s="1"/>
  <c r="H44" i="25"/>
  <c r="H51" i="25" s="1"/>
  <c r="G44" i="25"/>
  <c r="G51" i="25" s="1"/>
  <c r="F44" i="25"/>
  <c r="F51" i="25" s="1"/>
  <c r="E44" i="25"/>
  <c r="E51" i="25" s="1"/>
  <c r="D44" i="25"/>
  <c r="D51" i="25" s="1"/>
  <c r="C44" i="25"/>
  <c r="C51" i="25" s="1"/>
  <c r="B44" i="25"/>
  <c r="A88" i="26"/>
  <c r="I86" i="26"/>
  <c r="I76" i="26"/>
  <c r="I75" i="26" s="1"/>
  <c r="B72" i="26"/>
  <c r="I59" i="26"/>
  <c r="B59" i="26"/>
  <c r="M46" i="26"/>
  <c r="M56" i="26" s="1"/>
  <c r="L46" i="26"/>
  <c r="L56" i="26" s="1"/>
  <c r="K46" i="26"/>
  <c r="K56" i="26" s="1"/>
  <c r="J46" i="26"/>
  <c r="J56" i="26" s="1"/>
  <c r="I46" i="26"/>
  <c r="I56" i="26" s="1"/>
  <c r="H46" i="26"/>
  <c r="H56" i="26" s="1"/>
  <c r="G46" i="26"/>
  <c r="G56" i="26" s="1"/>
  <c r="F46" i="26"/>
  <c r="F56" i="26" s="1"/>
  <c r="E46" i="26"/>
  <c r="E56" i="26" s="1"/>
  <c r="D46" i="26"/>
  <c r="D56" i="26" s="1"/>
  <c r="C46" i="26"/>
  <c r="B46" i="26"/>
  <c r="M44" i="26"/>
  <c r="M51" i="26" s="1"/>
  <c r="L44" i="26"/>
  <c r="L51" i="26" s="1"/>
  <c r="K44" i="26"/>
  <c r="K51" i="26" s="1"/>
  <c r="J44" i="26"/>
  <c r="J51" i="26" s="1"/>
  <c r="I44" i="26"/>
  <c r="I51" i="26" s="1"/>
  <c r="H44" i="26"/>
  <c r="H51" i="26" s="1"/>
  <c r="G44" i="26"/>
  <c r="G51" i="26" s="1"/>
  <c r="F44" i="26"/>
  <c r="F51" i="26" s="1"/>
  <c r="E44" i="26"/>
  <c r="E51" i="26" s="1"/>
  <c r="D44" i="26"/>
  <c r="D51" i="26" s="1"/>
  <c r="C44" i="26"/>
  <c r="C51" i="26" s="1"/>
  <c r="B44" i="26"/>
  <c r="A88" i="27"/>
  <c r="I86" i="27"/>
  <c r="I76" i="27"/>
  <c r="I75" i="27"/>
  <c r="B72" i="27"/>
  <c r="I59" i="27"/>
  <c r="B59" i="27"/>
  <c r="M46" i="27"/>
  <c r="M56" i="27" s="1"/>
  <c r="L46" i="27"/>
  <c r="L56" i="27" s="1"/>
  <c r="K46" i="27"/>
  <c r="K56" i="27" s="1"/>
  <c r="J46" i="27"/>
  <c r="J56" i="27" s="1"/>
  <c r="I46" i="27"/>
  <c r="I56" i="27" s="1"/>
  <c r="H46" i="27"/>
  <c r="H56" i="27" s="1"/>
  <c r="G46" i="27"/>
  <c r="G56" i="27" s="1"/>
  <c r="F46" i="27"/>
  <c r="F56" i="27" s="1"/>
  <c r="E46" i="27"/>
  <c r="E56" i="27" s="1"/>
  <c r="D46" i="27"/>
  <c r="D56" i="27" s="1"/>
  <c r="C46" i="27"/>
  <c r="B46" i="27"/>
  <c r="M44" i="27"/>
  <c r="M51" i="27" s="1"/>
  <c r="L44" i="27"/>
  <c r="L51" i="27" s="1"/>
  <c r="K44" i="27"/>
  <c r="K51" i="27" s="1"/>
  <c r="J44" i="27"/>
  <c r="J51" i="27" s="1"/>
  <c r="I44" i="27"/>
  <c r="I51" i="27" s="1"/>
  <c r="H44" i="27"/>
  <c r="H51" i="27" s="1"/>
  <c r="G44" i="27"/>
  <c r="G51" i="27" s="1"/>
  <c r="F44" i="27"/>
  <c r="F51" i="27" s="1"/>
  <c r="E44" i="27"/>
  <c r="E51" i="27" s="1"/>
  <c r="D44" i="27"/>
  <c r="D51" i="27" s="1"/>
  <c r="C44" i="27"/>
  <c r="C51" i="27" s="1"/>
  <c r="B44" i="27"/>
  <c r="A88" i="28"/>
  <c r="I86" i="28"/>
  <c r="I76" i="28"/>
  <c r="I75" i="28"/>
  <c r="B72" i="28"/>
  <c r="I59" i="28"/>
  <c r="B59" i="28"/>
  <c r="M46" i="28"/>
  <c r="M56" i="28" s="1"/>
  <c r="L46" i="28"/>
  <c r="L56" i="28" s="1"/>
  <c r="K46" i="28"/>
  <c r="K56" i="28" s="1"/>
  <c r="J46" i="28"/>
  <c r="J56" i="28" s="1"/>
  <c r="I46" i="28"/>
  <c r="I56" i="28" s="1"/>
  <c r="H46" i="28"/>
  <c r="H56" i="28" s="1"/>
  <c r="G46" i="28"/>
  <c r="G56" i="28" s="1"/>
  <c r="F46" i="28"/>
  <c r="F56" i="28" s="1"/>
  <c r="E46" i="28"/>
  <c r="E56" i="28" s="1"/>
  <c r="D46" i="28"/>
  <c r="D56" i="28" s="1"/>
  <c r="C46" i="28"/>
  <c r="B46" i="28"/>
  <c r="M44" i="28"/>
  <c r="M51" i="28" s="1"/>
  <c r="L44" i="28"/>
  <c r="L51" i="28" s="1"/>
  <c r="K44" i="28"/>
  <c r="K51" i="28" s="1"/>
  <c r="J44" i="28"/>
  <c r="J51" i="28" s="1"/>
  <c r="I44" i="28"/>
  <c r="I51" i="28" s="1"/>
  <c r="H44" i="28"/>
  <c r="H51" i="28" s="1"/>
  <c r="G44" i="28"/>
  <c r="G51" i="28" s="1"/>
  <c r="F44" i="28"/>
  <c r="F51" i="28" s="1"/>
  <c r="E44" i="28"/>
  <c r="E51" i="28" s="1"/>
  <c r="D44" i="28"/>
  <c r="D51" i="28" s="1"/>
  <c r="C44" i="28"/>
  <c r="C51" i="28" s="1"/>
  <c r="B44" i="28"/>
  <c r="A88" i="29"/>
  <c r="I86" i="29"/>
  <c r="I76" i="29"/>
  <c r="I75" i="29" s="1"/>
  <c r="B72" i="29"/>
  <c r="I59" i="29"/>
  <c r="B59" i="29"/>
  <c r="M46" i="29"/>
  <c r="M56" i="29" s="1"/>
  <c r="L46" i="29"/>
  <c r="L56" i="29" s="1"/>
  <c r="K46" i="29"/>
  <c r="K56" i="29" s="1"/>
  <c r="J46" i="29"/>
  <c r="J56" i="29" s="1"/>
  <c r="I46" i="29"/>
  <c r="I56" i="29" s="1"/>
  <c r="H46" i="29"/>
  <c r="H56" i="29" s="1"/>
  <c r="G46" i="29"/>
  <c r="G56" i="29" s="1"/>
  <c r="F46" i="29"/>
  <c r="F56" i="29" s="1"/>
  <c r="E46" i="29"/>
  <c r="E56" i="29" s="1"/>
  <c r="D46" i="29"/>
  <c r="D56" i="29" s="1"/>
  <c r="C46" i="29"/>
  <c r="B46" i="29"/>
  <c r="M44" i="29"/>
  <c r="M51" i="29" s="1"/>
  <c r="L44" i="29"/>
  <c r="L51" i="29" s="1"/>
  <c r="K44" i="29"/>
  <c r="K51" i="29" s="1"/>
  <c r="J44" i="29"/>
  <c r="J51" i="29" s="1"/>
  <c r="I44" i="29"/>
  <c r="I51" i="29" s="1"/>
  <c r="H44" i="29"/>
  <c r="H51" i="29" s="1"/>
  <c r="G44" i="29"/>
  <c r="G51" i="29" s="1"/>
  <c r="F44" i="29"/>
  <c r="F51" i="29" s="1"/>
  <c r="E44" i="29"/>
  <c r="E51" i="29" s="1"/>
  <c r="D44" i="29"/>
  <c r="D51" i="29" s="1"/>
  <c r="C44" i="29"/>
  <c r="C51" i="29" s="1"/>
  <c r="B44" i="29"/>
  <c r="A88" i="24"/>
  <c r="I86" i="24"/>
  <c r="I76" i="24"/>
  <c r="I75" i="24"/>
  <c r="B72" i="24"/>
  <c r="I59" i="24"/>
  <c r="B59" i="24"/>
  <c r="M46" i="24"/>
  <c r="M56" i="24" s="1"/>
  <c r="L46" i="24"/>
  <c r="L56" i="24" s="1"/>
  <c r="K46" i="24"/>
  <c r="K56" i="24" s="1"/>
  <c r="J46" i="24"/>
  <c r="J56" i="24" s="1"/>
  <c r="I46" i="24"/>
  <c r="I56" i="24" s="1"/>
  <c r="H46" i="24"/>
  <c r="H56" i="24" s="1"/>
  <c r="G46" i="24"/>
  <c r="G56" i="24" s="1"/>
  <c r="F46" i="24"/>
  <c r="F56" i="24" s="1"/>
  <c r="E46" i="24"/>
  <c r="E56" i="24" s="1"/>
  <c r="D46" i="24"/>
  <c r="D56" i="24" s="1"/>
  <c r="C46" i="24"/>
  <c r="B46" i="24"/>
  <c r="M44" i="24"/>
  <c r="M51" i="24" s="1"/>
  <c r="L44" i="24"/>
  <c r="L51" i="24" s="1"/>
  <c r="K44" i="24"/>
  <c r="K51" i="24" s="1"/>
  <c r="J44" i="24"/>
  <c r="J51" i="24" s="1"/>
  <c r="I44" i="24"/>
  <c r="I51" i="24" s="1"/>
  <c r="H44" i="24"/>
  <c r="H51" i="24" s="1"/>
  <c r="G44" i="24"/>
  <c r="G51" i="24" s="1"/>
  <c r="F44" i="24"/>
  <c r="F51" i="24" s="1"/>
  <c r="E44" i="24"/>
  <c r="E51" i="24" s="1"/>
  <c r="D44" i="24"/>
  <c r="D51" i="24" s="1"/>
  <c r="C44" i="24"/>
  <c r="C51" i="24" s="1"/>
  <c r="B44" i="24"/>
  <c r="I88" i="30" l="1"/>
  <c r="B58" i="30"/>
  <c r="B61" i="30" s="1"/>
  <c r="B64" i="30"/>
  <c r="I88" i="29"/>
  <c r="B58" i="29"/>
  <c r="B61" i="29" s="1"/>
  <c r="B64" i="28"/>
  <c r="B58" i="28"/>
  <c r="B61" i="28" s="1"/>
  <c r="I88" i="28"/>
  <c r="B51" i="30"/>
  <c r="B63" i="30" s="1"/>
  <c r="B58" i="27"/>
  <c r="B61" i="27" s="1"/>
  <c r="I88" i="27"/>
  <c r="I88" i="26"/>
  <c r="B58" i="26"/>
  <c r="B61" i="26" s="1"/>
  <c r="B64" i="26"/>
  <c r="I88" i="25"/>
  <c r="B64" i="25"/>
  <c r="B58" i="25"/>
  <c r="B61" i="25" s="1"/>
  <c r="I88" i="24"/>
  <c r="B64" i="24"/>
  <c r="B58" i="24"/>
  <c r="B61" i="24" s="1"/>
  <c r="B64" i="29"/>
  <c r="B64" i="27"/>
  <c r="B51" i="24"/>
  <c r="B63" i="24" s="1"/>
  <c r="B66" i="24" s="1"/>
  <c r="B51" i="29"/>
  <c r="B63" i="29" s="1"/>
  <c r="B51" i="28"/>
  <c r="B63" i="28" s="1"/>
  <c r="B51" i="27"/>
  <c r="B63" i="27" s="1"/>
  <c r="B51" i="26"/>
  <c r="B63" i="26" s="1"/>
  <c r="B51" i="25"/>
  <c r="B63" i="25" s="1"/>
  <c r="B66" i="27" l="1"/>
  <c r="B68" i="27" s="1"/>
  <c r="B66" i="25"/>
  <c r="B66" i="28"/>
  <c r="B68" i="28" s="1"/>
  <c r="B66" i="30"/>
  <c r="B68" i="30" s="1"/>
  <c r="B66" i="29"/>
  <c r="B68" i="29" s="1"/>
  <c r="B66" i="26"/>
  <c r="B68" i="26" s="1"/>
  <c r="B68" i="25"/>
  <c r="B68" i="24"/>
  <c r="A88" i="18"/>
  <c r="I86" i="18"/>
  <c r="I76" i="18"/>
  <c r="I75" i="18"/>
  <c r="B72" i="18"/>
  <c r="I59" i="18"/>
  <c r="B59" i="18"/>
  <c r="M46" i="18"/>
  <c r="M56" i="18" s="1"/>
  <c r="L46" i="18"/>
  <c r="L56" i="18" s="1"/>
  <c r="K46" i="18"/>
  <c r="K56" i="18" s="1"/>
  <c r="J46" i="18"/>
  <c r="J56" i="18" s="1"/>
  <c r="I46" i="18"/>
  <c r="I56" i="18" s="1"/>
  <c r="H46" i="18"/>
  <c r="H56" i="18" s="1"/>
  <c r="G46" i="18"/>
  <c r="G56" i="18" s="1"/>
  <c r="F46" i="18"/>
  <c r="F56" i="18" s="1"/>
  <c r="E46" i="18"/>
  <c r="E56" i="18" s="1"/>
  <c r="D46" i="18"/>
  <c r="D56" i="18" s="1"/>
  <c r="C46" i="18"/>
  <c r="B46" i="18"/>
  <c r="M44" i="18"/>
  <c r="M51" i="18" s="1"/>
  <c r="L44" i="18"/>
  <c r="L51" i="18" s="1"/>
  <c r="K44" i="18"/>
  <c r="K51" i="18" s="1"/>
  <c r="J44" i="18"/>
  <c r="J51" i="18" s="1"/>
  <c r="I44" i="18"/>
  <c r="I51" i="18" s="1"/>
  <c r="H44" i="18"/>
  <c r="H51" i="18" s="1"/>
  <c r="G44" i="18"/>
  <c r="G51" i="18" s="1"/>
  <c r="F44" i="18"/>
  <c r="F51" i="18" s="1"/>
  <c r="E44" i="18"/>
  <c r="E51" i="18" s="1"/>
  <c r="D44" i="18"/>
  <c r="D51" i="18" s="1"/>
  <c r="C44" i="18"/>
  <c r="C51" i="18" s="1"/>
  <c r="B44" i="18"/>
  <c r="A88" i="19"/>
  <c r="I86" i="19"/>
  <c r="I76" i="19"/>
  <c r="I75" i="19"/>
  <c r="B72" i="19"/>
  <c r="I59" i="19"/>
  <c r="B59" i="19"/>
  <c r="M46" i="19"/>
  <c r="M56" i="19" s="1"/>
  <c r="L46" i="19"/>
  <c r="L56" i="19" s="1"/>
  <c r="K46" i="19"/>
  <c r="K56" i="19" s="1"/>
  <c r="J46" i="19"/>
  <c r="J56" i="19" s="1"/>
  <c r="I46" i="19"/>
  <c r="I56" i="19" s="1"/>
  <c r="H46" i="19"/>
  <c r="H56" i="19" s="1"/>
  <c r="G46" i="19"/>
  <c r="G56" i="19" s="1"/>
  <c r="F46" i="19"/>
  <c r="F56" i="19" s="1"/>
  <c r="E46" i="19"/>
  <c r="E56" i="19" s="1"/>
  <c r="D46" i="19"/>
  <c r="D56" i="19" s="1"/>
  <c r="C46" i="19"/>
  <c r="B46" i="19"/>
  <c r="M44" i="19"/>
  <c r="M51" i="19" s="1"/>
  <c r="L44" i="19"/>
  <c r="L51" i="19" s="1"/>
  <c r="K44" i="19"/>
  <c r="K51" i="19" s="1"/>
  <c r="J44" i="19"/>
  <c r="J51" i="19" s="1"/>
  <c r="I44" i="19"/>
  <c r="I51" i="19" s="1"/>
  <c r="H44" i="19"/>
  <c r="H51" i="19" s="1"/>
  <c r="G44" i="19"/>
  <c r="G51" i="19" s="1"/>
  <c r="F44" i="19"/>
  <c r="F51" i="19" s="1"/>
  <c r="E44" i="19"/>
  <c r="E51" i="19" s="1"/>
  <c r="D44" i="19"/>
  <c r="D51" i="19" s="1"/>
  <c r="C44" i="19"/>
  <c r="C51" i="19" s="1"/>
  <c r="B44" i="19"/>
  <c r="A88" i="20"/>
  <c r="I86" i="20"/>
  <c r="I76" i="20"/>
  <c r="I75" i="20"/>
  <c r="B72" i="20"/>
  <c r="I59" i="20"/>
  <c r="B59" i="20"/>
  <c r="M46" i="20"/>
  <c r="M56" i="20" s="1"/>
  <c r="L46" i="20"/>
  <c r="L56" i="20" s="1"/>
  <c r="K46" i="20"/>
  <c r="K56" i="20" s="1"/>
  <c r="J46" i="20"/>
  <c r="J56" i="20" s="1"/>
  <c r="I46" i="20"/>
  <c r="I56" i="20" s="1"/>
  <c r="H46" i="20"/>
  <c r="H56" i="20" s="1"/>
  <c r="G46" i="20"/>
  <c r="G56" i="20" s="1"/>
  <c r="F46" i="20"/>
  <c r="F56" i="20" s="1"/>
  <c r="E46" i="20"/>
  <c r="E56" i="20" s="1"/>
  <c r="D46" i="20"/>
  <c r="D56" i="20" s="1"/>
  <c r="C46" i="20"/>
  <c r="B46" i="20"/>
  <c r="M44" i="20"/>
  <c r="M51" i="20" s="1"/>
  <c r="L44" i="20"/>
  <c r="L51" i="20" s="1"/>
  <c r="K44" i="20"/>
  <c r="K51" i="20" s="1"/>
  <c r="J44" i="20"/>
  <c r="J51" i="20" s="1"/>
  <c r="I44" i="20"/>
  <c r="I51" i="20" s="1"/>
  <c r="H44" i="20"/>
  <c r="H51" i="20" s="1"/>
  <c r="G44" i="20"/>
  <c r="G51" i="20" s="1"/>
  <c r="F44" i="20"/>
  <c r="F51" i="20" s="1"/>
  <c r="E44" i="20"/>
  <c r="E51" i="20" s="1"/>
  <c r="D44" i="20"/>
  <c r="D51" i="20" s="1"/>
  <c r="C44" i="20"/>
  <c r="C51" i="20" s="1"/>
  <c r="B44" i="20"/>
  <c r="A88" i="21"/>
  <c r="I86" i="21"/>
  <c r="I76" i="21"/>
  <c r="I75" i="21" s="1"/>
  <c r="B72" i="21"/>
  <c r="I59" i="21"/>
  <c r="B59" i="21"/>
  <c r="M46" i="21"/>
  <c r="M56" i="21" s="1"/>
  <c r="L46" i="21"/>
  <c r="L56" i="21" s="1"/>
  <c r="K46" i="21"/>
  <c r="K56" i="21" s="1"/>
  <c r="J46" i="21"/>
  <c r="J56" i="21" s="1"/>
  <c r="I46" i="21"/>
  <c r="I56" i="21" s="1"/>
  <c r="H46" i="21"/>
  <c r="H56" i="21" s="1"/>
  <c r="G46" i="21"/>
  <c r="G56" i="21" s="1"/>
  <c r="F46" i="21"/>
  <c r="F56" i="21" s="1"/>
  <c r="E46" i="21"/>
  <c r="E56" i="21" s="1"/>
  <c r="D46" i="21"/>
  <c r="D56" i="21" s="1"/>
  <c r="C46" i="21"/>
  <c r="B46" i="21"/>
  <c r="M44" i="21"/>
  <c r="M51" i="21" s="1"/>
  <c r="L44" i="21"/>
  <c r="L51" i="21" s="1"/>
  <c r="K44" i="21"/>
  <c r="K51" i="21" s="1"/>
  <c r="J44" i="21"/>
  <c r="J51" i="21" s="1"/>
  <c r="I44" i="21"/>
  <c r="I51" i="21" s="1"/>
  <c r="H44" i="21"/>
  <c r="H51" i="21" s="1"/>
  <c r="G44" i="21"/>
  <c r="G51" i="21" s="1"/>
  <c r="F44" i="21"/>
  <c r="F51" i="21" s="1"/>
  <c r="E44" i="21"/>
  <c r="E51" i="21" s="1"/>
  <c r="D44" i="21"/>
  <c r="D51" i="21" s="1"/>
  <c r="C44" i="21"/>
  <c r="C51" i="21" s="1"/>
  <c r="B44" i="21"/>
  <c r="A88" i="22"/>
  <c r="I86" i="22"/>
  <c r="I76" i="22"/>
  <c r="I75" i="22"/>
  <c r="B72" i="22"/>
  <c r="I59" i="22"/>
  <c r="B59" i="22"/>
  <c r="M46" i="22"/>
  <c r="M56" i="22" s="1"/>
  <c r="L46" i="22"/>
  <c r="L56" i="22" s="1"/>
  <c r="K46" i="22"/>
  <c r="K56" i="22" s="1"/>
  <c r="J46" i="22"/>
  <c r="J56" i="22" s="1"/>
  <c r="I46" i="22"/>
  <c r="I56" i="22" s="1"/>
  <c r="H46" i="22"/>
  <c r="H56" i="22" s="1"/>
  <c r="G46" i="22"/>
  <c r="G56" i="22" s="1"/>
  <c r="F46" i="22"/>
  <c r="F56" i="22" s="1"/>
  <c r="E46" i="22"/>
  <c r="E56" i="22" s="1"/>
  <c r="D46" i="22"/>
  <c r="D56" i="22" s="1"/>
  <c r="C46" i="22"/>
  <c r="B46" i="22"/>
  <c r="M44" i="22"/>
  <c r="M51" i="22" s="1"/>
  <c r="L44" i="22"/>
  <c r="L51" i="22" s="1"/>
  <c r="K44" i="22"/>
  <c r="K51" i="22" s="1"/>
  <c r="J44" i="22"/>
  <c r="J51" i="22" s="1"/>
  <c r="I44" i="22"/>
  <c r="I51" i="22" s="1"/>
  <c r="H44" i="22"/>
  <c r="H51" i="22" s="1"/>
  <c r="G44" i="22"/>
  <c r="G51" i="22" s="1"/>
  <c r="F44" i="22"/>
  <c r="F51" i="22" s="1"/>
  <c r="E44" i="22"/>
  <c r="E51" i="22" s="1"/>
  <c r="D44" i="22"/>
  <c r="D51" i="22" s="1"/>
  <c r="C44" i="22"/>
  <c r="C51" i="22" s="1"/>
  <c r="B44" i="22"/>
  <c r="A88" i="23"/>
  <c r="I86" i="23"/>
  <c r="I76" i="23"/>
  <c r="I75" i="23"/>
  <c r="B72" i="23"/>
  <c r="I59" i="23"/>
  <c r="B59" i="23"/>
  <c r="M46" i="23"/>
  <c r="M56" i="23" s="1"/>
  <c r="L46" i="23"/>
  <c r="L56" i="23" s="1"/>
  <c r="K46" i="23"/>
  <c r="K56" i="23" s="1"/>
  <c r="J46" i="23"/>
  <c r="J56" i="23" s="1"/>
  <c r="I46" i="23"/>
  <c r="I56" i="23" s="1"/>
  <c r="H46" i="23"/>
  <c r="H56" i="23" s="1"/>
  <c r="G46" i="23"/>
  <c r="G56" i="23" s="1"/>
  <c r="F46" i="23"/>
  <c r="F56" i="23" s="1"/>
  <c r="E46" i="23"/>
  <c r="E56" i="23" s="1"/>
  <c r="D46" i="23"/>
  <c r="D56" i="23" s="1"/>
  <c r="C46" i="23"/>
  <c r="B46" i="23"/>
  <c r="M44" i="23"/>
  <c r="M51" i="23" s="1"/>
  <c r="L44" i="23"/>
  <c r="L51" i="23" s="1"/>
  <c r="K44" i="23"/>
  <c r="K51" i="23" s="1"/>
  <c r="J44" i="23"/>
  <c r="J51" i="23" s="1"/>
  <c r="I44" i="23"/>
  <c r="I51" i="23" s="1"/>
  <c r="H44" i="23"/>
  <c r="H51" i="23" s="1"/>
  <c r="G44" i="23"/>
  <c r="G51" i="23" s="1"/>
  <c r="F44" i="23"/>
  <c r="F51" i="23" s="1"/>
  <c r="E44" i="23"/>
  <c r="E51" i="23" s="1"/>
  <c r="D44" i="23"/>
  <c r="D51" i="23" s="1"/>
  <c r="C44" i="23"/>
  <c r="C51" i="23" s="1"/>
  <c r="B44" i="23"/>
  <c r="A88" i="17"/>
  <c r="I86" i="17"/>
  <c r="I76" i="17"/>
  <c r="I75" i="17" s="1"/>
  <c r="B72" i="17"/>
  <c r="I59" i="17"/>
  <c r="B59" i="17"/>
  <c r="M46" i="17"/>
  <c r="M56" i="17" s="1"/>
  <c r="L46" i="17"/>
  <c r="L56" i="17" s="1"/>
  <c r="K46" i="17"/>
  <c r="K56" i="17" s="1"/>
  <c r="J46" i="17"/>
  <c r="J56" i="17" s="1"/>
  <c r="I46" i="17"/>
  <c r="I56" i="17" s="1"/>
  <c r="H46" i="17"/>
  <c r="H56" i="17" s="1"/>
  <c r="G46" i="17"/>
  <c r="G56" i="17" s="1"/>
  <c r="F46" i="17"/>
  <c r="F56" i="17" s="1"/>
  <c r="E46" i="17"/>
  <c r="E56" i="17" s="1"/>
  <c r="D46" i="17"/>
  <c r="D56" i="17" s="1"/>
  <c r="C46" i="17"/>
  <c r="B46" i="17"/>
  <c r="M44" i="17"/>
  <c r="M51" i="17" s="1"/>
  <c r="L44" i="17"/>
  <c r="L51" i="17" s="1"/>
  <c r="K44" i="17"/>
  <c r="K51" i="17" s="1"/>
  <c r="J44" i="17"/>
  <c r="J51" i="17" s="1"/>
  <c r="I44" i="17"/>
  <c r="I51" i="17" s="1"/>
  <c r="H44" i="17"/>
  <c r="H51" i="17" s="1"/>
  <c r="G44" i="17"/>
  <c r="G51" i="17" s="1"/>
  <c r="F44" i="17"/>
  <c r="F51" i="17" s="1"/>
  <c r="E44" i="17"/>
  <c r="E51" i="17" s="1"/>
  <c r="D44" i="17"/>
  <c r="D51" i="17" s="1"/>
  <c r="C44" i="17"/>
  <c r="C51" i="17" s="1"/>
  <c r="B44" i="17"/>
  <c r="A88" i="11"/>
  <c r="I86" i="11"/>
  <c r="I76" i="11"/>
  <c r="I75" i="11" s="1"/>
  <c r="B72" i="11"/>
  <c r="I59" i="11"/>
  <c r="B59" i="11"/>
  <c r="M46" i="11"/>
  <c r="M56" i="11" s="1"/>
  <c r="L46" i="11"/>
  <c r="L56" i="11" s="1"/>
  <c r="K46" i="11"/>
  <c r="K56" i="11" s="1"/>
  <c r="J46" i="11"/>
  <c r="J56" i="11" s="1"/>
  <c r="I46" i="11"/>
  <c r="I56" i="11" s="1"/>
  <c r="H46" i="11"/>
  <c r="H56" i="11" s="1"/>
  <c r="G46" i="11"/>
  <c r="G56" i="11" s="1"/>
  <c r="F46" i="11"/>
  <c r="F56" i="11" s="1"/>
  <c r="E46" i="11"/>
  <c r="E56" i="11" s="1"/>
  <c r="D46" i="11"/>
  <c r="D56" i="11" s="1"/>
  <c r="C46" i="11"/>
  <c r="B46" i="11"/>
  <c r="M44" i="11"/>
  <c r="M51" i="11" s="1"/>
  <c r="L44" i="11"/>
  <c r="L51" i="11" s="1"/>
  <c r="K44" i="11"/>
  <c r="K51" i="11" s="1"/>
  <c r="J44" i="11"/>
  <c r="J51" i="11" s="1"/>
  <c r="I44" i="11"/>
  <c r="I51" i="11" s="1"/>
  <c r="H44" i="11"/>
  <c r="H51" i="11" s="1"/>
  <c r="G44" i="11"/>
  <c r="G51" i="11" s="1"/>
  <c r="F44" i="11"/>
  <c r="F51" i="11" s="1"/>
  <c r="E44" i="11"/>
  <c r="E51" i="11" s="1"/>
  <c r="D44" i="11"/>
  <c r="D51" i="11" s="1"/>
  <c r="C44" i="11"/>
  <c r="C51" i="11" s="1"/>
  <c r="B44" i="11"/>
  <c r="A88" i="12"/>
  <c r="I86" i="12"/>
  <c r="I76" i="12"/>
  <c r="I75" i="12" s="1"/>
  <c r="B72" i="12"/>
  <c r="I59" i="12"/>
  <c r="B59" i="12"/>
  <c r="M46" i="12"/>
  <c r="M56" i="12" s="1"/>
  <c r="L46" i="12"/>
  <c r="L56" i="12" s="1"/>
  <c r="K46" i="12"/>
  <c r="K56" i="12" s="1"/>
  <c r="J46" i="12"/>
  <c r="J56" i="12" s="1"/>
  <c r="I46" i="12"/>
  <c r="I56" i="12" s="1"/>
  <c r="H46" i="12"/>
  <c r="H56" i="12" s="1"/>
  <c r="G46" i="12"/>
  <c r="G56" i="12" s="1"/>
  <c r="F46" i="12"/>
  <c r="F56" i="12" s="1"/>
  <c r="E46" i="12"/>
  <c r="E56" i="12" s="1"/>
  <c r="D46" i="12"/>
  <c r="D56" i="12" s="1"/>
  <c r="C46" i="12"/>
  <c r="B46" i="12"/>
  <c r="M44" i="12"/>
  <c r="M51" i="12" s="1"/>
  <c r="L44" i="12"/>
  <c r="L51" i="12" s="1"/>
  <c r="K44" i="12"/>
  <c r="K51" i="12" s="1"/>
  <c r="J44" i="12"/>
  <c r="J51" i="12" s="1"/>
  <c r="I44" i="12"/>
  <c r="I51" i="12" s="1"/>
  <c r="H44" i="12"/>
  <c r="H51" i="12" s="1"/>
  <c r="G44" i="12"/>
  <c r="G51" i="12" s="1"/>
  <c r="F44" i="12"/>
  <c r="F51" i="12" s="1"/>
  <c r="E44" i="12"/>
  <c r="E51" i="12" s="1"/>
  <c r="D44" i="12"/>
  <c r="D51" i="12" s="1"/>
  <c r="C44" i="12"/>
  <c r="C51" i="12" s="1"/>
  <c r="B44" i="12"/>
  <c r="A88" i="13"/>
  <c r="I86" i="13"/>
  <c r="I76" i="13"/>
  <c r="I75" i="13" s="1"/>
  <c r="B72" i="13"/>
  <c r="I59" i="13"/>
  <c r="B59" i="13"/>
  <c r="M46" i="13"/>
  <c r="M56" i="13" s="1"/>
  <c r="L46" i="13"/>
  <c r="L56" i="13" s="1"/>
  <c r="K46" i="13"/>
  <c r="K56" i="13" s="1"/>
  <c r="J46" i="13"/>
  <c r="J56" i="13" s="1"/>
  <c r="I46" i="13"/>
  <c r="I56" i="13" s="1"/>
  <c r="H46" i="13"/>
  <c r="H56" i="13" s="1"/>
  <c r="G46" i="13"/>
  <c r="G56" i="13" s="1"/>
  <c r="F46" i="13"/>
  <c r="F56" i="13" s="1"/>
  <c r="E46" i="13"/>
  <c r="E56" i="13" s="1"/>
  <c r="D46" i="13"/>
  <c r="D56" i="13" s="1"/>
  <c r="C46" i="13"/>
  <c r="B46" i="13"/>
  <c r="M44" i="13"/>
  <c r="M51" i="13" s="1"/>
  <c r="L44" i="13"/>
  <c r="L51" i="13" s="1"/>
  <c r="K44" i="13"/>
  <c r="K51" i="13" s="1"/>
  <c r="J44" i="13"/>
  <c r="J51" i="13" s="1"/>
  <c r="I44" i="13"/>
  <c r="I51" i="13" s="1"/>
  <c r="H44" i="13"/>
  <c r="H51" i="13" s="1"/>
  <c r="G44" i="13"/>
  <c r="G51" i="13" s="1"/>
  <c r="F44" i="13"/>
  <c r="F51" i="13" s="1"/>
  <c r="E44" i="13"/>
  <c r="E51" i="13" s="1"/>
  <c r="D44" i="13"/>
  <c r="D51" i="13" s="1"/>
  <c r="C44" i="13"/>
  <c r="C51" i="13" s="1"/>
  <c r="B44" i="13"/>
  <c r="A88" i="14"/>
  <c r="I86" i="14"/>
  <c r="I76" i="14"/>
  <c r="I75" i="14"/>
  <c r="B72" i="14"/>
  <c r="I59" i="14"/>
  <c r="B59" i="14"/>
  <c r="M46" i="14"/>
  <c r="M56" i="14" s="1"/>
  <c r="L46" i="14"/>
  <c r="L56" i="14" s="1"/>
  <c r="K46" i="14"/>
  <c r="K56" i="14" s="1"/>
  <c r="J46" i="14"/>
  <c r="J56" i="14" s="1"/>
  <c r="I46" i="14"/>
  <c r="I56" i="14" s="1"/>
  <c r="H46" i="14"/>
  <c r="H56" i="14" s="1"/>
  <c r="G46" i="14"/>
  <c r="G56" i="14" s="1"/>
  <c r="F46" i="14"/>
  <c r="F56" i="14" s="1"/>
  <c r="E46" i="14"/>
  <c r="E56" i="14" s="1"/>
  <c r="D46" i="14"/>
  <c r="D56" i="14" s="1"/>
  <c r="C46" i="14"/>
  <c r="B46" i="14"/>
  <c r="M44" i="14"/>
  <c r="M51" i="14" s="1"/>
  <c r="L44" i="14"/>
  <c r="L51" i="14" s="1"/>
  <c r="K44" i="14"/>
  <c r="K51" i="14" s="1"/>
  <c r="J44" i="14"/>
  <c r="J51" i="14" s="1"/>
  <c r="I44" i="14"/>
  <c r="I51" i="14" s="1"/>
  <c r="H44" i="14"/>
  <c r="H51" i="14" s="1"/>
  <c r="G44" i="14"/>
  <c r="G51" i="14" s="1"/>
  <c r="F44" i="14"/>
  <c r="F51" i="14" s="1"/>
  <c r="E44" i="14"/>
  <c r="E51" i="14" s="1"/>
  <c r="D44" i="14"/>
  <c r="D51" i="14" s="1"/>
  <c r="C44" i="14"/>
  <c r="C51" i="14" s="1"/>
  <c r="B44" i="14"/>
  <c r="A88" i="15"/>
  <c r="I86" i="15"/>
  <c r="I76" i="15"/>
  <c r="I75" i="15"/>
  <c r="B72" i="15"/>
  <c r="I59" i="15"/>
  <c r="B59" i="15"/>
  <c r="M46" i="15"/>
  <c r="M56" i="15" s="1"/>
  <c r="L46" i="15"/>
  <c r="L56" i="15" s="1"/>
  <c r="K46" i="15"/>
  <c r="K56" i="15" s="1"/>
  <c r="J46" i="15"/>
  <c r="J56" i="15" s="1"/>
  <c r="I46" i="15"/>
  <c r="I56" i="15" s="1"/>
  <c r="H46" i="15"/>
  <c r="H56" i="15" s="1"/>
  <c r="G46" i="15"/>
  <c r="G56" i="15" s="1"/>
  <c r="F46" i="15"/>
  <c r="F56" i="15" s="1"/>
  <c r="E46" i="15"/>
  <c r="E56" i="15" s="1"/>
  <c r="D46" i="15"/>
  <c r="D56" i="15" s="1"/>
  <c r="C46" i="15"/>
  <c r="B46" i="15"/>
  <c r="M44" i="15"/>
  <c r="M51" i="15" s="1"/>
  <c r="L44" i="15"/>
  <c r="L51" i="15" s="1"/>
  <c r="K44" i="15"/>
  <c r="K51" i="15" s="1"/>
  <c r="J44" i="15"/>
  <c r="J51" i="15" s="1"/>
  <c r="I44" i="15"/>
  <c r="I51" i="15" s="1"/>
  <c r="H44" i="15"/>
  <c r="H51" i="15" s="1"/>
  <c r="G44" i="15"/>
  <c r="G51" i="15" s="1"/>
  <c r="F44" i="15"/>
  <c r="F51" i="15" s="1"/>
  <c r="E44" i="15"/>
  <c r="E51" i="15" s="1"/>
  <c r="D44" i="15"/>
  <c r="D51" i="15" s="1"/>
  <c r="C44" i="15"/>
  <c r="C51" i="15" s="1"/>
  <c r="B44" i="15"/>
  <c r="A88" i="16"/>
  <c r="I86" i="16"/>
  <c r="I76" i="16"/>
  <c r="I75" i="16"/>
  <c r="B72" i="16"/>
  <c r="I59" i="16"/>
  <c r="B59" i="16"/>
  <c r="M46" i="16"/>
  <c r="M56" i="16" s="1"/>
  <c r="L46" i="16"/>
  <c r="L56" i="16" s="1"/>
  <c r="K46" i="16"/>
  <c r="K56" i="16" s="1"/>
  <c r="J46" i="16"/>
  <c r="J56" i="16" s="1"/>
  <c r="I46" i="16"/>
  <c r="I56" i="16" s="1"/>
  <c r="H46" i="16"/>
  <c r="H56" i="16" s="1"/>
  <c r="G46" i="16"/>
  <c r="G56" i="16" s="1"/>
  <c r="F46" i="16"/>
  <c r="F56" i="16" s="1"/>
  <c r="E46" i="16"/>
  <c r="E56" i="16" s="1"/>
  <c r="D46" i="16"/>
  <c r="D56" i="16" s="1"/>
  <c r="C46" i="16"/>
  <c r="B46" i="16"/>
  <c r="M44" i="16"/>
  <c r="M51" i="16" s="1"/>
  <c r="L44" i="16"/>
  <c r="L51" i="16" s="1"/>
  <c r="K44" i="16"/>
  <c r="K51" i="16" s="1"/>
  <c r="J44" i="16"/>
  <c r="J51" i="16" s="1"/>
  <c r="I44" i="16"/>
  <c r="I51" i="16" s="1"/>
  <c r="H44" i="16"/>
  <c r="H51" i="16" s="1"/>
  <c r="G44" i="16"/>
  <c r="G51" i="16" s="1"/>
  <c r="F44" i="16"/>
  <c r="F51" i="16" s="1"/>
  <c r="E44" i="16"/>
  <c r="E51" i="16" s="1"/>
  <c r="D44" i="16"/>
  <c r="D51" i="16" s="1"/>
  <c r="C44" i="16"/>
  <c r="C51" i="16" s="1"/>
  <c r="B44" i="16"/>
  <c r="A88" i="10"/>
  <c r="I86" i="10"/>
  <c r="I76" i="10"/>
  <c r="I75" i="10" s="1"/>
  <c r="B72" i="10"/>
  <c r="I59" i="10"/>
  <c r="B59" i="10"/>
  <c r="M46" i="10"/>
  <c r="M56" i="10" s="1"/>
  <c r="L46" i="10"/>
  <c r="L56" i="10" s="1"/>
  <c r="K46" i="10"/>
  <c r="K56" i="10" s="1"/>
  <c r="J46" i="10"/>
  <c r="J56" i="10" s="1"/>
  <c r="I46" i="10"/>
  <c r="I56" i="10" s="1"/>
  <c r="H46" i="10"/>
  <c r="H56" i="10" s="1"/>
  <c r="G46" i="10"/>
  <c r="G56" i="10" s="1"/>
  <c r="F46" i="10"/>
  <c r="F56" i="10" s="1"/>
  <c r="E46" i="10"/>
  <c r="E56" i="10" s="1"/>
  <c r="D46" i="10"/>
  <c r="D56" i="10" s="1"/>
  <c r="C46" i="10"/>
  <c r="B46" i="10"/>
  <c r="M44" i="10"/>
  <c r="M51" i="10" s="1"/>
  <c r="L44" i="10"/>
  <c r="L51" i="10" s="1"/>
  <c r="K44" i="10"/>
  <c r="K51" i="10" s="1"/>
  <c r="J44" i="10"/>
  <c r="J51" i="10" s="1"/>
  <c r="I44" i="10"/>
  <c r="I51" i="10" s="1"/>
  <c r="H44" i="10"/>
  <c r="H51" i="10" s="1"/>
  <c r="G44" i="10"/>
  <c r="G51" i="10" s="1"/>
  <c r="F44" i="10"/>
  <c r="F51" i="10" s="1"/>
  <c r="E44" i="10"/>
  <c r="E51" i="10" s="1"/>
  <c r="D44" i="10"/>
  <c r="D51" i="10" s="1"/>
  <c r="C44" i="10"/>
  <c r="C51" i="10" s="1"/>
  <c r="B44" i="10"/>
  <c r="A88" i="9"/>
  <c r="I86" i="9"/>
  <c r="I76" i="9"/>
  <c r="I75" i="9" s="1"/>
  <c r="B72" i="9"/>
  <c r="I59" i="9"/>
  <c r="B59" i="9"/>
  <c r="M46" i="9"/>
  <c r="M56" i="9" s="1"/>
  <c r="L46" i="9"/>
  <c r="L56" i="9" s="1"/>
  <c r="K46" i="9"/>
  <c r="K56" i="9" s="1"/>
  <c r="J46" i="9"/>
  <c r="J56" i="9" s="1"/>
  <c r="I46" i="9"/>
  <c r="I56" i="9" s="1"/>
  <c r="H46" i="9"/>
  <c r="H56" i="9" s="1"/>
  <c r="G46" i="9"/>
  <c r="G56" i="9" s="1"/>
  <c r="F46" i="9"/>
  <c r="F56" i="9" s="1"/>
  <c r="E46" i="9"/>
  <c r="E56" i="9" s="1"/>
  <c r="D46" i="9"/>
  <c r="D56" i="9" s="1"/>
  <c r="C46" i="9"/>
  <c r="B46" i="9"/>
  <c r="M44" i="9"/>
  <c r="M51" i="9" s="1"/>
  <c r="L44" i="9"/>
  <c r="L51" i="9" s="1"/>
  <c r="K44" i="9"/>
  <c r="K51" i="9" s="1"/>
  <c r="J44" i="9"/>
  <c r="J51" i="9" s="1"/>
  <c r="I44" i="9"/>
  <c r="I51" i="9" s="1"/>
  <c r="H44" i="9"/>
  <c r="H51" i="9" s="1"/>
  <c r="G44" i="9"/>
  <c r="G51" i="9" s="1"/>
  <c r="F44" i="9"/>
  <c r="F51" i="9" s="1"/>
  <c r="E44" i="9"/>
  <c r="E51" i="9" s="1"/>
  <c r="D44" i="9"/>
  <c r="D51" i="9" s="1"/>
  <c r="C44" i="9"/>
  <c r="C51" i="9" s="1"/>
  <c r="B44" i="9"/>
  <c r="I88" i="23" l="1"/>
  <c r="B58" i="23"/>
  <c r="B61" i="23" s="1"/>
  <c r="I88" i="22"/>
  <c r="B58" i="22"/>
  <c r="B61" i="22" s="1"/>
  <c r="I88" i="21"/>
  <c r="B58" i="21"/>
  <c r="B61" i="21" s="1"/>
  <c r="B58" i="20"/>
  <c r="B61" i="20" s="1"/>
  <c r="B64" i="20"/>
  <c r="I88" i="20"/>
  <c r="I88" i="19"/>
  <c r="B58" i="19"/>
  <c r="B61" i="19" s="1"/>
  <c r="I88" i="18"/>
  <c r="B64" i="18"/>
  <c r="B58" i="18"/>
  <c r="B61" i="18" s="1"/>
  <c r="I88" i="17"/>
  <c r="B58" i="17"/>
  <c r="B61" i="17" s="1"/>
  <c r="I88" i="16"/>
  <c r="B64" i="16"/>
  <c r="B58" i="16"/>
  <c r="B61" i="16" s="1"/>
  <c r="B64" i="17"/>
  <c r="B64" i="22"/>
  <c r="B64" i="23"/>
  <c r="B64" i="21"/>
  <c r="B64" i="19"/>
  <c r="B51" i="17"/>
  <c r="B63" i="17" s="1"/>
  <c r="B51" i="23"/>
  <c r="B63" i="23" s="1"/>
  <c r="B51" i="22"/>
  <c r="B63" i="22" s="1"/>
  <c r="B66" i="22" s="1"/>
  <c r="B51" i="21"/>
  <c r="B63" i="21" s="1"/>
  <c r="B51" i="20"/>
  <c r="B63" i="20" s="1"/>
  <c r="B51" i="19"/>
  <c r="B63" i="19" s="1"/>
  <c r="B66" i="19" s="1"/>
  <c r="B51" i="18"/>
  <c r="B63" i="18" s="1"/>
  <c r="B66" i="18" s="1"/>
  <c r="I88" i="15"/>
  <c r="B58" i="15"/>
  <c r="B61" i="15" s="1"/>
  <c r="I88" i="14"/>
  <c r="B64" i="14"/>
  <c r="B58" i="14"/>
  <c r="B61" i="14" s="1"/>
  <c r="I88" i="13"/>
  <c r="B58" i="13"/>
  <c r="B61" i="13" s="1"/>
  <c r="I88" i="12"/>
  <c r="B64" i="12"/>
  <c r="B58" i="12"/>
  <c r="B61" i="12" s="1"/>
  <c r="I88" i="11"/>
  <c r="B64" i="11"/>
  <c r="B58" i="11"/>
  <c r="B61" i="11" s="1"/>
  <c r="I88" i="10"/>
  <c r="B58" i="10"/>
  <c r="B61" i="10" s="1"/>
  <c r="B64" i="9"/>
  <c r="B58" i="9"/>
  <c r="B61" i="9" s="1"/>
  <c r="B64" i="10"/>
  <c r="B64" i="15"/>
  <c r="B64" i="13"/>
  <c r="B51" i="10"/>
  <c r="B63" i="10" s="1"/>
  <c r="B51" i="16"/>
  <c r="B63" i="16" s="1"/>
  <c r="B51" i="15"/>
  <c r="B63" i="15" s="1"/>
  <c r="B66" i="15" s="1"/>
  <c r="B51" i="14"/>
  <c r="B63" i="14" s="1"/>
  <c r="B66" i="14" s="1"/>
  <c r="B51" i="13"/>
  <c r="B63" i="13" s="1"/>
  <c r="B51" i="12"/>
  <c r="B63" i="12" s="1"/>
  <c r="B51" i="11"/>
  <c r="B63" i="11" s="1"/>
  <c r="I88" i="9"/>
  <c r="B51" i="9"/>
  <c r="B63" i="9" s="1"/>
  <c r="I59" i="4"/>
  <c r="A88" i="5"/>
  <c r="I86" i="5"/>
  <c r="I76" i="5"/>
  <c r="I75" i="5" s="1"/>
  <c r="B72" i="5"/>
  <c r="I59" i="5"/>
  <c r="B59" i="5"/>
  <c r="M46" i="5"/>
  <c r="M56" i="5" s="1"/>
  <c r="L46" i="5"/>
  <c r="L56" i="5" s="1"/>
  <c r="K46" i="5"/>
  <c r="K56" i="5" s="1"/>
  <c r="J46" i="5"/>
  <c r="J56" i="5" s="1"/>
  <c r="I46" i="5"/>
  <c r="I56" i="5" s="1"/>
  <c r="H46" i="5"/>
  <c r="H56" i="5" s="1"/>
  <c r="G46" i="5"/>
  <c r="G56" i="5" s="1"/>
  <c r="F46" i="5"/>
  <c r="F56" i="5" s="1"/>
  <c r="E46" i="5"/>
  <c r="E56" i="5" s="1"/>
  <c r="D46" i="5"/>
  <c r="D56" i="5" s="1"/>
  <c r="C46" i="5"/>
  <c r="B46" i="5"/>
  <c r="M44" i="5"/>
  <c r="M51" i="5" s="1"/>
  <c r="L44" i="5"/>
  <c r="L51" i="5" s="1"/>
  <c r="K44" i="5"/>
  <c r="K51" i="5" s="1"/>
  <c r="J44" i="5"/>
  <c r="J51" i="5" s="1"/>
  <c r="I44" i="5"/>
  <c r="I51" i="5" s="1"/>
  <c r="H44" i="5"/>
  <c r="H51" i="5" s="1"/>
  <c r="G44" i="5"/>
  <c r="G51" i="5" s="1"/>
  <c r="F44" i="5"/>
  <c r="F51" i="5" s="1"/>
  <c r="E44" i="5"/>
  <c r="E51" i="5" s="1"/>
  <c r="D44" i="5"/>
  <c r="D51" i="5" s="1"/>
  <c r="C44" i="5"/>
  <c r="C51" i="5" s="1"/>
  <c r="B44" i="5"/>
  <c r="A88" i="6"/>
  <c r="I86" i="6"/>
  <c r="I76" i="6"/>
  <c r="I75" i="6"/>
  <c r="B72" i="6"/>
  <c r="I59" i="6"/>
  <c r="B59" i="6"/>
  <c r="M46" i="6"/>
  <c r="M56" i="6" s="1"/>
  <c r="L46" i="6"/>
  <c r="L56" i="6" s="1"/>
  <c r="K46" i="6"/>
  <c r="K56" i="6" s="1"/>
  <c r="J46" i="6"/>
  <c r="J56" i="6" s="1"/>
  <c r="I46" i="6"/>
  <c r="I56" i="6" s="1"/>
  <c r="H46" i="6"/>
  <c r="H56" i="6" s="1"/>
  <c r="G46" i="6"/>
  <c r="G56" i="6" s="1"/>
  <c r="F46" i="6"/>
  <c r="F56" i="6" s="1"/>
  <c r="E46" i="6"/>
  <c r="E56" i="6" s="1"/>
  <c r="D46" i="6"/>
  <c r="D56" i="6" s="1"/>
  <c r="C46" i="6"/>
  <c r="B46" i="6"/>
  <c r="M44" i="6"/>
  <c r="M51" i="6" s="1"/>
  <c r="L44" i="6"/>
  <c r="L51" i="6" s="1"/>
  <c r="K44" i="6"/>
  <c r="K51" i="6" s="1"/>
  <c r="J44" i="6"/>
  <c r="J51" i="6" s="1"/>
  <c r="I44" i="6"/>
  <c r="I51" i="6" s="1"/>
  <c r="H44" i="6"/>
  <c r="H51" i="6" s="1"/>
  <c r="G44" i="6"/>
  <c r="G51" i="6" s="1"/>
  <c r="F44" i="6"/>
  <c r="F51" i="6" s="1"/>
  <c r="E44" i="6"/>
  <c r="E51" i="6" s="1"/>
  <c r="D44" i="6"/>
  <c r="D51" i="6" s="1"/>
  <c r="C44" i="6"/>
  <c r="C51" i="6" s="1"/>
  <c r="B44" i="6"/>
  <c r="A88" i="7"/>
  <c r="I86" i="7"/>
  <c r="I76" i="7"/>
  <c r="I75" i="7"/>
  <c r="B72" i="7"/>
  <c r="I59" i="7"/>
  <c r="B59" i="7"/>
  <c r="M46" i="7"/>
  <c r="M56" i="7" s="1"/>
  <c r="L46" i="7"/>
  <c r="L56" i="7" s="1"/>
  <c r="K46" i="7"/>
  <c r="K56" i="7" s="1"/>
  <c r="J46" i="7"/>
  <c r="J56" i="7" s="1"/>
  <c r="I46" i="7"/>
  <c r="I56" i="7" s="1"/>
  <c r="H46" i="7"/>
  <c r="H56" i="7" s="1"/>
  <c r="G46" i="7"/>
  <c r="G56" i="7" s="1"/>
  <c r="F46" i="7"/>
  <c r="F56" i="7" s="1"/>
  <c r="E46" i="7"/>
  <c r="E56" i="7" s="1"/>
  <c r="D46" i="7"/>
  <c r="D56" i="7" s="1"/>
  <c r="C46" i="7"/>
  <c r="B46" i="7"/>
  <c r="M44" i="7"/>
  <c r="M51" i="7" s="1"/>
  <c r="L44" i="7"/>
  <c r="L51" i="7" s="1"/>
  <c r="K44" i="7"/>
  <c r="K51" i="7" s="1"/>
  <c r="J44" i="7"/>
  <c r="J51" i="7" s="1"/>
  <c r="I44" i="7"/>
  <c r="I51" i="7" s="1"/>
  <c r="H44" i="7"/>
  <c r="H51" i="7" s="1"/>
  <c r="G44" i="7"/>
  <c r="G51" i="7" s="1"/>
  <c r="F44" i="7"/>
  <c r="F51" i="7" s="1"/>
  <c r="E44" i="7"/>
  <c r="E51" i="7" s="1"/>
  <c r="D44" i="7"/>
  <c r="D51" i="7" s="1"/>
  <c r="C44" i="7"/>
  <c r="C51" i="7" s="1"/>
  <c r="B44" i="7"/>
  <c r="A88" i="8"/>
  <c r="I86" i="8"/>
  <c r="I76" i="8"/>
  <c r="I75" i="8"/>
  <c r="B72" i="8"/>
  <c r="I59" i="8"/>
  <c r="B59" i="8"/>
  <c r="M46" i="8"/>
  <c r="M56" i="8" s="1"/>
  <c r="L46" i="8"/>
  <c r="L56" i="8" s="1"/>
  <c r="K46" i="8"/>
  <c r="K56" i="8" s="1"/>
  <c r="J46" i="8"/>
  <c r="J56" i="8" s="1"/>
  <c r="I46" i="8"/>
  <c r="I56" i="8" s="1"/>
  <c r="H46" i="8"/>
  <c r="H56" i="8" s="1"/>
  <c r="G46" i="8"/>
  <c r="G56" i="8" s="1"/>
  <c r="F46" i="8"/>
  <c r="F56" i="8" s="1"/>
  <c r="E46" i="8"/>
  <c r="E56" i="8" s="1"/>
  <c r="D46" i="8"/>
  <c r="D56" i="8" s="1"/>
  <c r="C46" i="8"/>
  <c r="B46" i="8"/>
  <c r="M44" i="8"/>
  <c r="M51" i="8" s="1"/>
  <c r="L44" i="8"/>
  <c r="L51" i="8" s="1"/>
  <c r="K44" i="8"/>
  <c r="K51" i="8" s="1"/>
  <c r="J44" i="8"/>
  <c r="J51" i="8" s="1"/>
  <c r="I44" i="8"/>
  <c r="I51" i="8" s="1"/>
  <c r="H44" i="8"/>
  <c r="H51" i="8" s="1"/>
  <c r="G44" i="8"/>
  <c r="G51" i="8" s="1"/>
  <c r="F44" i="8"/>
  <c r="F51" i="8" s="1"/>
  <c r="E44" i="8"/>
  <c r="E51" i="8" s="1"/>
  <c r="D44" i="8"/>
  <c r="D51" i="8" s="1"/>
  <c r="C44" i="8"/>
  <c r="C51" i="8" s="1"/>
  <c r="B44" i="8"/>
  <c r="A88" i="4"/>
  <c r="I86" i="4"/>
  <c r="I76" i="4"/>
  <c r="I75" i="4"/>
  <c r="B72" i="4"/>
  <c r="B59" i="4"/>
  <c r="M46" i="4"/>
  <c r="M56" i="4" s="1"/>
  <c r="L46" i="4"/>
  <c r="L56" i="4" s="1"/>
  <c r="K46" i="4"/>
  <c r="K56" i="4" s="1"/>
  <c r="J46" i="4"/>
  <c r="J56" i="4" s="1"/>
  <c r="I46" i="4"/>
  <c r="I56" i="4" s="1"/>
  <c r="H46" i="4"/>
  <c r="H56" i="4" s="1"/>
  <c r="G46" i="4"/>
  <c r="G56" i="4" s="1"/>
  <c r="F46" i="4"/>
  <c r="F56" i="4" s="1"/>
  <c r="E46" i="4"/>
  <c r="E56" i="4" s="1"/>
  <c r="D46" i="4"/>
  <c r="D56" i="4" s="1"/>
  <c r="C46" i="4"/>
  <c r="B46" i="4"/>
  <c r="M44" i="4"/>
  <c r="M51" i="4" s="1"/>
  <c r="L44" i="4"/>
  <c r="L51" i="4" s="1"/>
  <c r="K44" i="4"/>
  <c r="K51" i="4" s="1"/>
  <c r="J44" i="4"/>
  <c r="J51" i="4" s="1"/>
  <c r="I44" i="4"/>
  <c r="I51" i="4" s="1"/>
  <c r="H44" i="4"/>
  <c r="H51" i="4" s="1"/>
  <c r="G44" i="4"/>
  <c r="G51" i="4" s="1"/>
  <c r="F44" i="4"/>
  <c r="F51" i="4" s="1"/>
  <c r="E44" i="4"/>
  <c r="E51" i="4" s="1"/>
  <c r="D44" i="4"/>
  <c r="D51" i="4" s="1"/>
  <c r="C44" i="4"/>
  <c r="C51" i="4" s="1"/>
  <c r="B44" i="4"/>
  <c r="A88" i="3"/>
  <c r="I86" i="3"/>
  <c r="I76" i="3"/>
  <c r="I75" i="3" s="1"/>
  <c r="B72" i="3"/>
  <c r="I59" i="3"/>
  <c r="B59" i="3"/>
  <c r="M46" i="3"/>
  <c r="M56" i="3" s="1"/>
  <c r="L46" i="3"/>
  <c r="L56" i="3" s="1"/>
  <c r="K46" i="3"/>
  <c r="K56" i="3" s="1"/>
  <c r="J46" i="3"/>
  <c r="J56" i="3" s="1"/>
  <c r="I46" i="3"/>
  <c r="I56" i="3" s="1"/>
  <c r="H46" i="3"/>
  <c r="H56" i="3" s="1"/>
  <c r="G46" i="3"/>
  <c r="G56" i="3" s="1"/>
  <c r="F46" i="3"/>
  <c r="F56" i="3" s="1"/>
  <c r="E46" i="3"/>
  <c r="E56" i="3" s="1"/>
  <c r="D46" i="3"/>
  <c r="D56" i="3" s="1"/>
  <c r="C46" i="3"/>
  <c r="B46" i="3"/>
  <c r="M44" i="3"/>
  <c r="M51" i="3" s="1"/>
  <c r="L44" i="3"/>
  <c r="L51" i="3" s="1"/>
  <c r="K44" i="3"/>
  <c r="K51" i="3" s="1"/>
  <c r="J44" i="3"/>
  <c r="J51" i="3" s="1"/>
  <c r="I44" i="3"/>
  <c r="I51" i="3" s="1"/>
  <c r="H44" i="3"/>
  <c r="H51" i="3" s="1"/>
  <c r="G44" i="3"/>
  <c r="G51" i="3" s="1"/>
  <c r="F44" i="3"/>
  <c r="F51" i="3" s="1"/>
  <c r="E44" i="3"/>
  <c r="E51" i="3" s="1"/>
  <c r="D44" i="3"/>
  <c r="D51" i="3" s="1"/>
  <c r="C44" i="3"/>
  <c r="C51" i="3" s="1"/>
  <c r="B44" i="3"/>
  <c r="A88" i="2"/>
  <c r="I86" i="2"/>
  <c r="I76" i="2"/>
  <c r="I75" i="2" s="1"/>
  <c r="B72" i="2"/>
  <c r="I59" i="2"/>
  <c r="B59" i="2"/>
  <c r="M46" i="2"/>
  <c r="M56" i="2" s="1"/>
  <c r="L46" i="2"/>
  <c r="L56" i="2" s="1"/>
  <c r="K46" i="2"/>
  <c r="K56" i="2" s="1"/>
  <c r="J46" i="2"/>
  <c r="J56" i="2" s="1"/>
  <c r="I46" i="2"/>
  <c r="I56" i="2" s="1"/>
  <c r="H46" i="2"/>
  <c r="H56" i="2" s="1"/>
  <c r="G46" i="2"/>
  <c r="G56" i="2" s="1"/>
  <c r="F46" i="2"/>
  <c r="F56" i="2" s="1"/>
  <c r="E46" i="2"/>
  <c r="E56" i="2" s="1"/>
  <c r="D46" i="2"/>
  <c r="D56" i="2" s="1"/>
  <c r="C46" i="2"/>
  <c r="B46" i="2"/>
  <c r="M44" i="2"/>
  <c r="M51" i="2" s="1"/>
  <c r="L44" i="2"/>
  <c r="L51" i="2" s="1"/>
  <c r="K44" i="2"/>
  <c r="K51" i="2" s="1"/>
  <c r="J44" i="2"/>
  <c r="J51" i="2" s="1"/>
  <c r="I44" i="2"/>
  <c r="I51" i="2" s="1"/>
  <c r="H44" i="2"/>
  <c r="H51" i="2" s="1"/>
  <c r="G44" i="2"/>
  <c r="G51" i="2" s="1"/>
  <c r="F44" i="2"/>
  <c r="F51" i="2" s="1"/>
  <c r="E44" i="2"/>
  <c r="E51" i="2" s="1"/>
  <c r="D44" i="2"/>
  <c r="D51" i="2" s="1"/>
  <c r="C44" i="2"/>
  <c r="C51" i="2" s="1"/>
  <c r="B44" i="2"/>
  <c r="A88" i="1"/>
  <c r="I86" i="1"/>
  <c r="I76" i="1"/>
  <c r="I75" i="1" s="1"/>
  <c r="B72" i="1"/>
  <c r="I59" i="1"/>
  <c r="B59" i="1"/>
  <c r="M46" i="1"/>
  <c r="M56" i="1" s="1"/>
  <c r="L46" i="1"/>
  <c r="L56" i="1" s="1"/>
  <c r="K46" i="1"/>
  <c r="K56" i="1" s="1"/>
  <c r="J46" i="1"/>
  <c r="J56" i="1" s="1"/>
  <c r="I46" i="1"/>
  <c r="I56" i="1" s="1"/>
  <c r="H46" i="1"/>
  <c r="H56" i="1" s="1"/>
  <c r="G46" i="1"/>
  <c r="G56" i="1" s="1"/>
  <c r="F46" i="1"/>
  <c r="F56" i="1" s="1"/>
  <c r="E46" i="1"/>
  <c r="E56" i="1" s="1"/>
  <c r="D46" i="1"/>
  <c r="D56" i="1" s="1"/>
  <c r="C46" i="1"/>
  <c r="B46" i="1"/>
  <c r="M44" i="1"/>
  <c r="M51" i="1" s="1"/>
  <c r="L44" i="1"/>
  <c r="L51" i="1" s="1"/>
  <c r="K44" i="1"/>
  <c r="K51" i="1" s="1"/>
  <c r="J44" i="1"/>
  <c r="J51" i="1" s="1"/>
  <c r="I44" i="1"/>
  <c r="I51" i="1" s="1"/>
  <c r="H44" i="1"/>
  <c r="H51" i="1" s="1"/>
  <c r="G44" i="1"/>
  <c r="G51" i="1" s="1"/>
  <c r="F44" i="1"/>
  <c r="F51" i="1" s="1"/>
  <c r="E44" i="1"/>
  <c r="E51" i="1" s="1"/>
  <c r="D44" i="1"/>
  <c r="D51" i="1" s="1"/>
  <c r="C44" i="1"/>
  <c r="C51" i="1" s="1"/>
  <c r="B44" i="1"/>
  <c r="B66" i="9" l="1"/>
  <c r="B68" i="9" s="1"/>
  <c r="B66" i="11"/>
  <c r="B68" i="11" s="1"/>
  <c r="B66" i="23"/>
  <c r="B68" i="23" s="1"/>
  <c r="B68" i="22"/>
  <c r="B66" i="20"/>
  <c r="B68" i="20" s="1"/>
  <c r="B68" i="19"/>
  <c r="B68" i="18"/>
  <c r="B66" i="17"/>
  <c r="B68" i="17" s="1"/>
  <c r="B66" i="16"/>
  <c r="B68" i="16" s="1"/>
  <c r="B66" i="21"/>
  <c r="B68" i="21" s="1"/>
  <c r="B68" i="15"/>
  <c r="B68" i="14"/>
  <c r="B66" i="13"/>
  <c r="B68" i="13" s="1"/>
  <c r="B66" i="12"/>
  <c r="B68" i="12" s="1"/>
  <c r="B66" i="10"/>
  <c r="B68" i="10" s="1"/>
  <c r="I88" i="8"/>
  <c r="B58" i="8"/>
  <c r="B61" i="8" s="1"/>
  <c r="B58" i="6"/>
  <c r="B61" i="6" s="1"/>
  <c r="I88" i="7"/>
  <c r="B58" i="7"/>
  <c r="B61" i="7" s="1"/>
  <c r="I88" i="6"/>
  <c r="I88" i="5"/>
  <c r="B64" i="5"/>
  <c r="B58" i="5"/>
  <c r="B61" i="5" s="1"/>
  <c r="I88" i="4"/>
  <c r="B58" i="4"/>
  <c r="B61" i="4" s="1"/>
  <c r="I88" i="3"/>
  <c r="B64" i="3"/>
  <c r="B58" i="3"/>
  <c r="B61" i="3" s="1"/>
  <c r="I88" i="2"/>
  <c r="B64" i="2"/>
  <c r="B58" i="2"/>
  <c r="B61" i="2" s="1"/>
  <c r="I88" i="1"/>
  <c r="B58" i="1"/>
  <c r="B61" i="1" s="1"/>
  <c r="B64" i="4"/>
  <c r="B64" i="8"/>
  <c r="B64" i="6"/>
  <c r="B64" i="7"/>
  <c r="B51" i="4"/>
  <c r="B63" i="4" s="1"/>
  <c r="B66" i="4" s="1"/>
  <c r="B51" i="8"/>
  <c r="B63" i="8" s="1"/>
  <c r="B51" i="7"/>
  <c r="B63" i="7" s="1"/>
  <c r="B51" i="6"/>
  <c r="B63" i="6" s="1"/>
  <c r="B51" i="5"/>
  <c r="B63" i="5" s="1"/>
  <c r="B51" i="3"/>
  <c r="B63" i="3" s="1"/>
  <c r="B51" i="2"/>
  <c r="B63" i="2" s="1"/>
  <c r="B64" i="1"/>
  <c r="B51" i="1"/>
  <c r="B63" i="1" s="1"/>
  <c r="B66" i="6" l="1"/>
  <c r="B68" i="6" s="1"/>
  <c r="B66" i="2"/>
  <c r="B68" i="2" s="1"/>
  <c r="B66" i="7"/>
  <c r="B68" i="7" s="1"/>
  <c r="B66" i="5"/>
  <c r="B68" i="5" s="1"/>
  <c r="B68" i="4"/>
  <c r="B66" i="3"/>
  <c r="B68" i="3" s="1"/>
  <c r="B66" i="8"/>
  <c r="B68" i="8" s="1"/>
  <c r="B66" i="1"/>
  <c r="B68" i="1" s="1"/>
</calcChain>
</file>

<file path=xl/sharedStrings.xml><?xml version="1.0" encoding="utf-8"?>
<sst xmlns="http://schemas.openxmlformats.org/spreadsheetml/2006/main" count="4260" uniqueCount="144">
  <si>
    <t>TAŞIYICI ADI</t>
  </si>
  <si>
    <t>SABAH</t>
  </si>
  <si>
    <t>SOĞUK</t>
  </si>
  <si>
    <t>BİZİM</t>
  </si>
  <si>
    <t>FARKLI</t>
  </si>
  <si>
    <t>İĞİNELİ</t>
  </si>
  <si>
    <t>SICAK</t>
  </si>
  <si>
    <t>SÜT</t>
  </si>
  <si>
    <t>ARABALAR</t>
  </si>
  <si>
    <t>FİYAT 1</t>
  </si>
  <si>
    <t>FİYAT 2</t>
  </si>
  <si>
    <t>FİYAT 3</t>
  </si>
  <si>
    <t>FİYAT 4</t>
  </si>
  <si>
    <t>FİYAT 5</t>
  </si>
  <si>
    <t>FİYAT</t>
  </si>
  <si>
    <t>CEMAL KARAKAYA</t>
  </si>
  <si>
    <t>DOĞAN DUYAR</t>
  </si>
  <si>
    <t>METİN SÖBÜÇOVALI</t>
  </si>
  <si>
    <t>MUSTAFA KARTOĞLU</t>
  </si>
  <si>
    <t>NURİYE ERER</t>
  </si>
  <si>
    <t>BAYRAM KAPLAN</t>
  </si>
  <si>
    <t>MEHMET HALICI</t>
  </si>
  <si>
    <t>SERVET AKIN</t>
  </si>
  <si>
    <t>MERAL KALKAN</t>
  </si>
  <si>
    <t>MEHMET KOÇ</t>
  </si>
  <si>
    <t>HASAN ÖZKOÇ</t>
  </si>
  <si>
    <t>GÜLDEREN BAYIR</t>
  </si>
  <si>
    <t>MEHMET SARIGÜL</t>
  </si>
  <si>
    <t>MUSTAFA AKIN</t>
  </si>
  <si>
    <t>MELİHA GÜNDÜZ</t>
  </si>
  <si>
    <t>ABDULLAH AKIN</t>
  </si>
  <si>
    <t>MEHMET AKIN</t>
  </si>
  <si>
    <t>NUH EZEROĞLU</t>
  </si>
  <si>
    <t>MEHMET KAYA</t>
  </si>
  <si>
    <t>SEDAT AKIN</t>
  </si>
  <si>
    <t>HÜSEYİN GÖREN</t>
  </si>
  <si>
    <t>HALİL YAĞIZ</t>
  </si>
  <si>
    <t>AYŞE EZEROĞLU</t>
  </si>
  <si>
    <t>METİN GÜNAY</t>
  </si>
  <si>
    <t>ERDOĞAN SOYLU</t>
  </si>
  <si>
    <t>DURMUŞ TATLI</t>
  </si>
  <si>
    <t>YAHYA UZ</t>
  </si>
  <si>
    <t>MUSTAFA USER</t>
  </si>
  <si>
    <t>NEJAT KAŞNAK</t>
  </si>
  <si>
    <t>RESUL SEYHAN</t>
  </si>
  <si>
    <t>SAMET KOCABAŞ</t>
  </si>
  <si>
    <t>SELAMİ EVSER</t>
  </si>
  <si>
    <t>HÜSEYİN AYLAÇ</t>
  </si>
  <si>
    <t>EROL KILIÇARSLAN</t>
  </si>
  <si>
    <t>İBRAHİM YÜCEL</t>
  </si>
  <si>
    <t>AHMET ERNAZCI</t>
  </si>
  <si>
    <t>OSMAN AKBEL</t>
  </si>
  <si>
    <t>CUMALİ SALBUR</t>
  </si>
  <si>
    <t>DEMİRELLER</t>
  </si>
  <si>
    <t>TOPLAM LT</t>
  </si>
  <si>
    <t>SÜT TAŞIYICI TOPLAM LT</t>
  </si>
  <si>
    <t>SÜT ALIŞ</t>
  </si>
  <si>
    <t>SICAK TL</t>
  </si>
  <si>
    <t>SOĞUK TL</t>
  </si>
  <si>
    <t>BİZİM TL</t>
  </si>
  <si>
    <t>FARKLI F.</t>
  </si>
  <si>
    <t>İĞNELİ</t>
  </si>
  <si>
    <t>TOPLAM TL</t>
  </si>
  <si>
    <t>TL</t>
  </si>
  <si>
    <t>SÜT TAŞIMA</t>
  </si>
  <si>
    <t>TAŞIMA</t>
  </si>
  <si>
    <t>ORT.TAŞ</t>
  </si>
  <si>
    <t>FAİYAT</t>
  </si>
  <si>
    <t>SÜT TAŞIYICI TOPLAM TL</t>
  </si>
  <si>
    <t>TOPLAM SÜT LT</t>
  </si>
  <si>
    <t>LT</t>
  </si>
  <si>
    <t>DÖKÜLEN SÜT</t>
  </si>
  <si>
    <t>GÜNLÜK G. SÜT :</t>
  </si>
  <si>
    <t>SABAH SÜT :</t>
  </si>
  <si>
    <t>GEN. TOPLAM SÜT LT</t>
  </si>
  <si>
    <t>AKŞAM SÜT :</t>
  </si>
  <si>
    <t>SICAK SÜT :</t>
  </si>
  <si>
    <t>TOPLAM SÜT TL</t>
  </si>
  <si>
    <t>SOĞUK SÜT :</t>
  </si>
  <si>
    <t>TOP. SÜT TAŞIMA TL</t>
  </si>
  <si>
    <t>İ M A L A T   H E S A B I</t>
  </si>
  <si>
    <t>SABAH SU :</t>
  </si>
  <si>
    <t>TOP. SÜT ALIŞ TL</t>
  </si>
  <si>
    <t>AKŞAM SU :</t>
  </si>
  <si>
    <t>BİR GÜN ÖNCE AKŞAMA SÜT :</t>
  </si>
  <si>
    <t>SÜT LT MALİYETİ TL</t>
  </si>
  <si>
    <t>AKŞAM GELEN SICAK SÜT :</t>
  </si>
  <si>
    <t>AKŞAM GELEN SOĞUK SÜT :</t>
  </si>
  <si>
    <t>İĞNELİ SÜT</t>
  </si>
  <si>
    <t>SABAH SICAK SÜT :</t>
  </si>
  <si>
    <t>SABAH SOGUK SÜT :</t>
  </si>
  <si>
    <t>ÇEKİLEN KREMA</t>
  </si>
  <si>
    <t>İŞLENEN SÜT TOZU :</t>
  </si>
  <si>
    <t>SABAH GELİP AKŞAMA DEVİR :</t>
  </si>
  <si>
    <t>İŞLENEN SÜT :</t>
  </si>
  <si>
    <t>SU :</t>
  </si>
  <si>
    <t>GİDEN SÜT :</t>
  </si>
  <si>
    <t>BEYAZ İMALAT :</t>
  </si>
  <si>
    <t>BEYAZ KREMA :</t>
  </si>
  <si>
    <t>KAŞAR İMALAT:</t>
  </si>
  <si>
    <t>KAŞAR KREMA :</t>
  </si>
  <si>
    <t>DÖKÜLEN SÜT :</t>
  </si>
  <si>
    <t>SEPERATÖR :</t>
  </si>
  <si>
    <t>SÜT DAGILIM TOP :</t>
  </si>
  <si>
    <t>FARK :</t>
  </si>
  <si>
    <t>01.04.2023 CUMARTESİ</t>
  </si>
  <si>
    <t>CUMARTESİ</t>
  </si>
  <si>
    <t>02.04.2023 PAZAR</t>
  </si>
  <si>
    <t>PAZAR</t>
  </si>
  <si>
    <t>03.04.2023 PAZARTESİ</t>
  </si>
  <si>
    <t>PAZARTESİ</t>
  </si>
  <si>
    <t>ARI SÜT</t>
  </si>
  <si>
    <t>04.04.2023 SALI</t>
  </si>
  <si>
    <t>SALI</t>
  </si>
  <si>
    <t>05.04.2023 ÇARŞAMBA</t>
  </si>
  <si>
    <t>ÇARŞAMBA</t>
  </si>
  <si>
    <t>06.04.2023 PERŞEMBE</t>
  </si>
  <si>
    <t>PERŞEMBE</t>
  </si>
  <si>
    <t>07.04.2023 CUMA</t>
  </si>
  <si>
    <t>CUMA</t>
  </si>
  <si>
    <t>08.04.2023 CUMARTESİ</t>
  </si>
  <si>
    <t>09.04.2023 PAZAR</t>
  </si>
  <si>
    <t>10.04.2023 PAZARTESİ</t>
  </si>
  <si>
    <t>PAZAARTESİ</t>
  </si>
  <si>
    <t>11.04.2023 SALI</t>
  </si>
  <si>
    <t>12.04.2023 ÇARŞAMBA</t>
  </si>
  <si>
    <t>13.04.2023 PERŞEMBE</t>
  </si>
  <si>
    <t>14.04.2023 CUMA</t>
  </si>
  <si>
    <t>15.04.2023 CUMARTESİ</t>
  </si>
  <si>
    <t>16.04.2023 PAZAR</t>
  </si>
  <si>
    <t>17.04.2023 PAZARTESİ</t>
  </si>
  <si>
    <t>18.04.2023 SALI</t>
  </si>
  <si>
    <t>20.04.2023 PERŞEMBE</t>
  </si>
  <si>
    <t>21.04.2023 CUMA</t>
  </si>
  <si>
    <t>22.04.2023 CUMARTESİ</t>
  </si>
  <si>
    <t>23.04.2023 PAZAR</t>
  </si>
  <si>
    <t>24.04.2023 PAZARTESİ</t>
  </si>
  <si>
    <t>25.04.2023 SALI</t>
  </si>
  <si>
    <t>26.04.2023 ÇARŞAMBA</t>
  </si>
  <si>
    <t>27.04.2023 PERŞEMBE</t>
  </si>
  <si>
    <t>28.04.2023 CUMA</t>
  </si>
  <si>
    <t>29.04.2023 CUMARTESİ</t>
  </si>
  <si>
    <t>30.04.2023 PAZAR</t>
  </si>
  <si>
    <t>19.04.2023 ÇARŞAMBA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</si>
</sst>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\ &quot;₺&quot;"/>
    <numFmt numFmtId="165" formatCode="#,##0.00\ &quot;₺&quot;"/>
    <numFmt numFmtId="166" formatCode="#,##0.000\ &quot;TL&quot;"/>
    <numFmt numFmtId="167" formatCode="#,##0.0000\ &quot;₺&quot;"/>
    <numFmt numFmtId="168" formatCode="#,##0.00\ &quot;TL&quot;"/>
    <numFmt numFmtId="169" formatCode="#,##0.0000"/>
    <numFmt numFmtId="170" formatCode="dd/mm/yy;@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9.5"/>
      <color theme="1"/>
      <name val="Calibri"/>
      <family val="2"/>
      <charset val="162"/>
      <scheme val="minor"/>
    </font>
    <font>
      <b/>
      <sz val="9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u val="double"/>
      <sz val="11"/>
      <color theme="1"/>
      <name val="Calibri"/>
      <family val="2"/>
      <charset val="162"/>
      <scheme val="minor"/>
    </font>
    <font>
      <b/>
      <sz val="36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Fill="1"/>
    <xf numFmtId="0" fontId="3" fillId="0" borderId="8" xfId="0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textRotation="180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0" fillId="0" borderId="0" xfId="0" applyFill="1" applyBorder="1"/>
    <xf numFmtId="3" fontId="3" fillId="2" borderId="1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3" fillId="2" borderId="18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2" borderId="0" xfId="0" applyFill="1"/>
    <xf numFmtId="0" fontId="3" fillId="0" borderId="36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4" fontId="3" fillId="0" borderId="37" xfId="0" applyNumberFormat="1" applyFont="1" applyFill="1" applyBorder="1" applyAlignment="1">
      <alignment horizontal="right"/>
    </xf>
    <xf numFmtId="4" fontId="3" fillId="0" borderId="38" xfId="0" applyNumberFormat="1" applyFont="1" applyFill="1" applyBorder="1" applyAlignment="1">
      <alignment horizontal="right"/>
    </xf>
    <xf numFmtId="4" fontId="3" fillId="0" borderId="39" xfId="0" applyNumberFormat="1" applyFont="1" applyFill="1" applyBorder="1" applyAlignment="1">
      <alignment horizontal="right"/>
    </xf>
    <xf numFmtId="4" fontId="3" fillId="0" borderId="40" xfId="0" applyNumberFormat="1" applyFont="1" applyFill="1" applyBorder="1" applyAlignment="1">
      <alignment horizontal="right"/>
    </xf>
    <xf numFmtId="4" fontId="3" fillId="0" borderId="41" xfId="0" applyNumberFormat="1" applyFont="1" applyFill="1" applyBorder="1" applyAlignment="1">
      <alignment horizontal="right"/>
    </xf>
    <xf numFmtId="2" fontId="3" fillId="0" borderId="37" xfId="0" applyNumberFormat="1" applyFont="1" applyFill="1" applyBorder="1" applyAlignment="1">
      <alignment horizontal="right"/>
    </xf>
    <xf numFmtId="2" fontId="3" fillId="0" borderId="38" xfId="0" applyNumberFormat="1" applyFont="1" applyFill="1" applyBorder="1" applyAlignment="1">
      <alignment horizontal="right"/>
    </xf>
    <xf numFmtId="2" fontId="3" fillId="0" borderId="39" xfId="0" applyNumberFormat="1" applyFont="1" applyFill="1" applyBorder="1" applyAlignment="1">
      <alignment horizontal="right"/>
    </xf>
    <xf numFmtId="2" fontId="3" fillId="0" borderId="40" xfId="0" applyNumberFormat="1" applyFont="1" applyFill="1" applyBorder="1" applyAlignment="1">
      <alignment horizontal="right"/>
    </xf>
    <xf numFmtId="2" fontId="3" fillId="0" borderId="41" xfId="0" applyNumberFormat="1" applyFont="1" applyFill="1" applyBorder="1" applyAlignment="1">
      <alignment horizontal="right"/>
    </xf>
    <xf numFmtId="0" fontId="3" fillId="0" borderId="4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3" fillId="0" borderId="37" xfId="0" applyNumberFormat="1" applyFont="1" applyFill="1" applyBorder="1" applyAlignment="1">
      <alignment horizontal="center"/>
    </xf>
    <xf numFmtId="4" fontId="3" fillId="0" borderId="38" xfId="0" applyNumberFormat="1" applyFont="1" applyFill="1" applyBorder="1" applyAlignment="1">
      <alignment horizontal="center"/>
    </xf>
    <xf numFmtId="4" fontId="3" fillId="0" borderId="39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center"/>
    </xf>
    <xf numFmtId="4" fontId="3" fillId="0" borderId="41" xfId="0" applyNumberFormat="1" applyFont="1" applyFill="1" applyBorder="1" applyAlignment="1">
      <alignment horizontal="center"/>
    </xf>
    <xf numFmtId="3" fontId="3" fillId="0" borderId="38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vertical="center" textRotation="180"/>
    </xf>
    <xf numFmtId="166" fontId="3" fillId="0" borderId="21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167" fontId="3" fillId="0" borderId="24" xfId="0" applyNumberFormat="1" applyFont="1" applyFill="1" applyBorder="1" applyAlignment="1">
      <alignment horizontal="center"/>
    </xf>
    <xf numFmtId="167" fontId="3" fillId="0" borderId="25" xfId="0" applyNumberFormat="1" applyFont="1" applyFill="1" applyBorder="1" applyAlignment="1">
      <alignment horizontal="center"/>
    </xf>
    <xf numFmtId="167" fontId="3" fillId="0" borderId="21" xfId="0" applyNumberFormat="1" applyFont="1" applyFill="1" applyBorder="1" applyAlignment="1">
      <alignment horizontal="center"/>
    </xf>
    <xf numFmtId="167" fontId="3" fillId="0" borderId="22" xfId="0" applyNumberFormat="1" applyFont="1" applyFill="1" applyBorder="1" applyAlignment="1">
      <alignment horizontal="center"/>
    </xf>
    <xf numFmtId="168" fontId="3" fillId="0" borderId="37" xfId="0" applyNumberFormat="1" applyFont="1" applyFill="1" applyBorder="1" applyAlignment="1">
      <alignment horizontal="center"/>
    </xf>
    <xf numFmtId="168" fontId="3" fillId="0" borderId="38" xfId="0" applyNumberFormat="1" applyFont="1" applyFill="1" applyBorder="1" applyAlignment="1">
      <alignment horizontal="center"/>
    </xf>
    <xf numFmtId="165" fontId="3" fillId="0" borderId="39" xfId="0" applyNumberFormat="1" applyFont="1" applyFill="1" applyBorder="1" applyAlignment="1">
      <alignment horizontal="center"/>
    </xf>
    <xf numFmtId="165" fontId="3" fillId="0" borderId="40" xfId="0" applyNumberFormat="1" applyFont="1" applyFill="1" applyBorder="1" applyAlignment="1">
      <alignment horizontal="center"/>
    </xf>
    <xf numFmtId="165" fontId="3" fillId="0" borderId="41" xfId="0" applyNumberFormat="1" applyFont="1" applyFill="1" applyBorder="1" applyAlignment="1">
      <alignment horizontal="center"/>
    </xf>
    <xf numFmtId="165" fontId="3" fillId="0" borderId="37" xfId="0" applyNumberFormat="1" applyFont="1" applyFill="1" applyBorder="1" applyAlignment="1">
      <alignment horizontal="center"/>
    </xf>
    <xf numFmtId="165" fontId="3" fillId="0" borderId="38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0" fillId="0" borderId="0" xfId="0" applyFont="1" applyFill="1"/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textRotation="180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textRotation="180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2" borderId="17" xfId="0" applyNumberFormat="1" applyFont="1" applyFill="1" applyBorder="1" applyAlignment="1">
      <alignment horizontal="center"/>
    </xf>
    <xf numFmtId="3" fontId="3" fillId="2" borderId="19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23" xfId="0" applyNumberFormat="1" applyFont="1" applyFill="1" applyBorder="1" applyAlignment="1">
      <alignment horizontal="center"/>
    </xf>
    <xf numFmtId="3" fontId="3" fillId="2" borderId="24" xfId="0" applyNumberFormat="1" applyFont="1" applyFill="1" applyBorder="1" applyAlignment="1">
      <alignment horizontal="center"/>
    </xf>
    <xf numFmtId="3" fontId="3" fillId="2" borderId="25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textRotation="180"/>
    </xf>
    <xf numFmtId="3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textRotation="180"/>
    </xf>
    <xf numFmtId="3" fontId="4" fillId="2" borderId="18" xfId="0" applyNumberFormat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3" fontId="3" fillId="2" borderId="27" xfId="0" applyNumberFormat="1" applyFont="1" applyFill="1" applyBorder="1" applyAlignment="1">
      <alignment horizontal="center"/>
    </xf>
    <xf numFmtId="3" fontId="3" fillId="2" borderId="28" xfId="0" applyNumberFormat="1" applyFont="1" applyFill="1" applyBorder="1" applyAlignment="1">
      <alignment horizontal="center"/>
    </xf>
    <xf numFmtId="3" fontId="3" fillId="2" borderId="29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4" xfId="0" applyFont="1" applyFill="1" applyBorder="1"/>
    <xf numFmtId="0" fontId="4" fillId="2" borderId="25" xfId="0" applyFont="1" applyFill="1" applyBorder="1" applyAlignment="1">
      <alignment horizontal="center"/>
    </xf>
    <xf numFmtId="0" fontId="5" fillId="2" borderId="22" xfId="0" applyFont="1" applyFill="1" applyBorder="1"/>
    <xf numFmtId="0" fontId="3" fillId="2" borderId="36" xfId="0" applyFont="1" applyFill="1" applyBorder="1" applyAlignment="1">
      <alignment horizontal="center"/>
    </xf>
    <xf numFmtId="3" fontId="3" fillId="2" borderId="37" xfId="0" applyNumberFormat="1" applyFont="1" applyFill="1" applyBorder="1" applyAlignment="1">
      <alignment horizontal="center"/>
    </xf>
    <xf numFmtId="3" fontId="3" fillId="2" borderId="38" xfId="0" applyNumberFormat="1" applyFont="1" applyFill="1" applyBorder="1" applyAlignment="1">
      <alignment horizontal="center"/>
    </xf>
    <xf numFmtId="3" fontId="3" fillId="2" borderId="39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3" fillId="2" borderId="41" xfId="0" applyNumberFormat="1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4" fontId="3" fillId="2" borderId="37" xfId="0" applyNumberFormat="1" applyFont="1" applyFill="1" applyBorder="1" applyAlignment="1">
      <alignment horizontal="right"/>
    </xf>
    <xf numFmtId="4" fontId="3" fillId="2" borderId="38" xfId="0" applyNumberFormat="1" applyFont="1" applyFill="1" applyBorder="1" applyAlignment="1">
      <alignment horizontal="right"/>
    </xf>
    <xf numFmtId="4" fontId="3" fillId="2" borderId="39" xfId="0" applyNumberFormat="1" applyFont="1" applyFill="1" applyBorder="1" applyAlignment="1">
      <alignment horizontal="right"/>
    </xf>
    <xf numFmtId="4" fontId="3" fillId="2" borderId="40" xfId="0" applyNumberFormat="1" applyFont="1" applyFill="1" applyBorder="1" applyAlignment="1">
      <alignment horizontal="right"/>
    </xf>
    <xf numFmtId="4" fontId="3" fillId="2" borderId="41" xfId="0" applyNumberFormat="1" applyFont="1" applyFill="1" applyBorder="1" applyAlignment="1">
      <alignment horizontal="right"/>
    </xf>
    <xf numFmtId="2" fontId="3" fillId="2" borderId="37" xfId="0" applyNumberFormat="1" applyFont="1" applyFill="1" applyBorder="1" applyAlignment="1">
      <alignment horizontal="right"/>
    </xf>
    <xf numFmtId="2" fontId="3" fillId="2" borderId="38" xfId="0" applyNumberFormat="1" applyFont="1" applyFill="1" applyBorder="1" applyAlignment="1">
      <alignment horizontal="right"/>
    </xf>
    <xf numFmtId="2" fontId="3" fillId="2" borderId="39" xfId="0" applyNumberFormat="1" applyFont="1" applyFill="1" applyBorder="1" applyAlignment="1">
      <alignment horizontal="right"/>
    </xf>
    <xf numFmtId="2" fontId="3" fillId="2" borderId="40" xfId="0" applyNumberFormat="1" applyFont="1" applyFill="1" applyBorder="1" applyAlignment="1">
      <alignment horizontal="right"/>
    </xf>
    <xf numFmtId="2" fontId="3" fillId="2" borderId="41" xfId="0" applyNumberFormat="1" applyFont="1" applyFill="1" applyBorder="1" applyAlignment="1">
      <alignment horizontal="right"/>
    </xf>
    <xf numFmtId="0" fontId="3" fillId="2" borderId="4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4" fontId="3" fillId="2" borderId="37" xfId="0" applyNumberFormat="1" applyFont="1" applyFill="1" applyBorder="1" applyAlignment="1">
      <alignment horizontal="center"/>
    </xf>
    <xf numFmtId="4" fontId="3" fillId="2" borderId="38" xfId="0" applyNumberFormat="1" applyFont="1" applyFill="1" applyBorder="1" applyAlignment="1">
      <alignment horizontal="center"/>
    </xf>
    <xf numFmtId="4" fontId="3" fillId="2" borderId="39" xfId="0" applyNumberFormat="1" applyFont="1" applyFill="1" applyBorder="1" applyAlignment="1">
      <alignment horizontal="center"/>
    </xf>
    <xf numFmtId="4" fontId="3" fillId="2" borderId="40" xfId="0" applyNumberFormat="1" applyFont="1" applyFill="1" applyBorder="1" applyAlignment="1">
      <alignment horizontal="center"/>
    </xf>
    <xf numFmtId="4" fontId="3" fillId="2" borderId="4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5" fontId="2" fillId="2" borderId="0" xfId="0" applyNumberFormat="1" applyFont="1" applyFill="1" applyAlignment="1">
      <alignment horizontal="center" vertical="center" textRotation="180"/>
    </xf>
    <xf numFmtId="166" fontId="3" fillId="2" borderId="21" xfId="0" applyNumberFormat="1" applyFont="1" applyFill="1" applyBorder="1" applyAlignment="1">
      <alignment horizontal="center"/>
    </xf>
    <xf numFmtId="166" fontId="3" fillId="2" borderId="22" xfId="0" applyNumberFormat="1" applyFont="1" applyFill="1" applyBorder="1" applyAlignment="1">
      <alignment horizontal="center"/>
    </xf>
    <xf numFmtId="167" fontId="3" fillId="2" borderId="23" xfId="0" applyNumberFormat="1" applyFont="1" applyFill="1" applyBorder="1" applyAlignment="1">
      <alignment horizontal="center"/>
    </xf>
    <xf numFmtId="167" fontId="3" fillId="2" borderId="24" xfId="0" applyNumberFormat="1" applyFont="1" applyFill="1" applyBorder="1" applyAlignment="1">
      <alignment horizontal="center"/>
    </xf>
    <xf numFmtId="167" fontId="3" fillId="2" borderId="25" xfId="0" applyNumberFormat="1" applyFont="1" applyFill="1" applyBorder="1" applyAlignment="1">
      <alignment horizontal="center"/>
    </xf>
    <xf numFmtId="167" fontId="3" fillId="2" borderId="21" xfId="0" applyNumberFormat="1" applyFont="1" applyFill="1" applyBorder="1" applyAlignment="1">
      <alignment horizontal="center"/>
    </xf>
    <xf numFmtId="167" fontId="3" fillId="2" borderId="22" xfId="0" applyNumberFormat="1" applyFont="1" applyFill="1" applyBorder="1" applyAlignment="1">
      <alignment horizontal="center"/>
    </xf>
    <xf numFmtId="168" fontId="3" fillId="2" borderId="37" xfId="0" applyNumberFormat="1" applyFont="1" applyFill="1" applyBorder="1" applyAlignment="1">
      <alignment horizontal="center"/>
    </xf>
    <xf numFmtId="168" fontId="3" fillId="2" borderId="38" xfId="0" applyNumberFormat="1" applyFont="1" applyFill="1" applyBorder="1" applyAlignment="1">
      <alignment horizontal="center"/>
    </xf>
    <xf numFmtId="165" fontId="3" fillId="2" borderId="39" xfId="0" applyNumberFormat="1" applyFont="1" applyFill="1" applyBorder="1" applyAlignment="1">
      <alignment horizontal="center"/>
    </xf>
    <xf numFmtId="165" fontId="3" fillId="2" borderId="40" xfId="0" applyNumberFormat="1" applyFont="1" applyFill="1" applyBorder="1" applyAlignment="1">
      <alignment horizontal="center"/>
    </xf>
    <xf numFmtId="165" fontId="3" fillId="2" borderId="41" xfId="0" applyNumberFormat="1" applyFont="1" applyFill="1" applyBorder="1" applyAlignment="1">
      <alignment horizontal="center"/>
    </xf>
    <xf numFmtId="165" fontId="3" fillId="2" borderId="37" xfId="0" applyNumberFormat="1" applyFont="1" applyFill="1" applyBorder="1" applyAlignment="1">
      <alignment horizontal="center"/>
    </xf>
    <xf numFmtId="165" fontId="3" fillId="2" borderId="38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/>
    </xf>
    <xf numFmtId="22" fontId="0" fillId="0" borderId="4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3" fontId="3" fillId="0" borderId="36" xfId="0" applyNumberFormat="1" applyFont="1" applyFill="1" applyBorder="1" applyAlignment="1">
      <alignment horizontal="right"/>
    </xf>
    <xf numFmtId="3" fontId="3" fillId="0" borderId="44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center" vertical="center"/>
    </xf>
    <xf numFmtId="4" fontId="3" fillId="0" borderId="36" xfId="0" applyNumberFormat="1" applyFont="1" applyFill="1" applyBorder="1" applyAlignment="1">
      <alignment horizontal="right"/>
    </xf>
    <xf numFmtId="4" fontId="3" fillId="0" borderId="44" xfId="0" applyNumberFormat="1" applyFont="1" applyFill="1" applyBorder="1" applyAlignment="1">
      <alignment horizontal="right"/>
    </xf>
    <xf numFmtId="169" fontId="3" fillId="0" borderId="36" xfId="0" applyNumberFormat="1" applyFont="1" applyFill="1" applyBorder="1" applyAlignment="1">
      <alignment horizontal="right"/>
    </xf>
    <xf numFmtId="169" fontId="3" fillId="0" borderId="4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4" fontId="6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top" textRotation="180"/>
    </xf>
    <xf numFmtId="0" fontId="2" fillId="2" borderId="0" xfId="0" applyFont="1" applyFill="1" applyBorder="1" applyAlignment="1">
      <alignment horizontal="center" vertical="center" textRotation="180"/>
    </xf>
    <xf numFmtId="0" fontId="2" fillId="2" borderId="32" xfId="0" applyFont="1" applyFill="1" applyBorder="1" applyAlignment="1">
      <alignment horizontal="center" vertical="center" textRotation="180"/>
    </xf>
    <xf numFmtId="0" fontId="2" fillId="2" borderId="33" xfId="0" applyFont="1" applyFill="1" applyBorder="1" applyAlignment="1">
      <alignment horizontal="center" vertical="center" textRotation="180"/>
    </xf>
    <xf numFmtId="0" fontId="2" fillId="2" borderId="35" xfId="0" applyFont="1" applyFill="1" applyBorder="1" applyAlignment="1">
      <alignment horizontal="center" vertical="center" textRotation="180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105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2066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21272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3444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3870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2487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6664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1974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1699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1990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431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278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673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143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132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224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175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149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360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151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98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133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185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493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689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93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263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182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839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145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203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777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212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329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963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4697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39803</v>
      </c>
      <c r="D44" s="21">
        <f t="shared" si="0"/>
        <v>3132</v>
      </c>
      <c r="E44" s="22">
        <f t="shared" si="0"/>
        <v>538</v>
      </c>
      <c r="F44" s="22">
        <f t="shared" si="0"/>
        <v>709</v>
      </c>
      <c r="G44" s="22">
        <f t="shared" si="0"/>
        <v>1466</v>
      </c>
      <c r="H44" s="22">
        <f t="shared" si="0"/>
        <v>1699</v>
      </c>
      <c r="I44" s="22">
        <f t="shared" si="0"/>
        <v>2475</v>
      </c>
      <c r="J44" s="22">
        <f t="shared" si="0"/>
        <v>3964</v>
      </c>
      <c r="K44" s="23">
        <f t="shared" si="0"/>
        <v>4697</v>
      </c>
      <c r="L44" s="19">
        <f t="shared" si="0"/>
        <v>0</v>
      </c>
      <c r="M44" s="20">
        <f t="shared" si="0"/>
        <v>0</v>
      </c>
      <c r="N44" s="9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39803</v>
      </c>
      <c r="D46" s="26">
        <f t="shared" si="1"/>
        <v>3132</v>
      </c>
      <c r="E46" s="27">
        <f t="shared" si="1"/>
        <v>538</v>
      </c>
      <c r="F46" s="27">
        <f t="shared" si="1"/>
        <v>709</v>
      </c>
      <c r="G46" s="27">
        <f t="shared" si="1"/>
        <v>1466</v>
      </c>
      <c r="H46" s="27">
        <f t="shared" si="1"/>
        <v>1699</v>
      </c>
      <c r="I46" s="27">
        <f t="shared" si="1"/>
        <v>2475</v>
      </c>
      <c r="J46" s="27">
        <f t="shared" si="1"/>
        <v>3964</v>
      </c>
      <c r="K46" s="28">
        <f t="shared" si="1"/>
        <v>4697</v>
      </c>
      <c r="L46" s="24">
        <f t="shared" si="1"/>
        <v>0</v>
      </c>
      <c r="M46" s="25">
        <f t="shared" si="1"/>
        <v>0</v>
      </c>
      <c r="N46" s="9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44"/>
      <c r="B50" s="45"/>
      <c r="C50" s="45"/>
      <c r="D50" s="45"/>
      <c r="E50" s="45"/>
      <c r="F50" s="45"/>
      <c r="G50" s="45"/>
      <c r="H50" s="45"/>
      <c r="I50" s="44"/>
      <c r="J50" s="44"/>
      <c r="K50" s="44"/>
      <c r="L50" s="44"/>
      <c r="M50" s="44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417931.5</v>
      </c>
      <c r="D51" s="48">
        <f t="shared" si="2"/>
        <v>31946.399999999998</v>
      </c>
      <c r="E51" s="49">
        <f t="shared" si="2"/>
        <v>5487.5999999999995</v>
      </c>
      <c r="F51" s="49">
        <f t="shared" si="2"/>
        <v>7231.7999999999993</v>
      </c>
      <c r="G51" s="49">
        <f t="shared" si="2"/>
        <v>15099.800000000001</v>
      </c>
      <c r="H51" s="49">
        <f t="shared" si="2"/>
        <v>17839.5</v>
      </c>
      <c r="I51" s="49">
        <f t="shared" si="2"/>
        <v>25740</v>
      </c>
      <c r="J51" s="49">
        <f t="shared" si="2"/>
        <v>42018.400000000001</v>
      </c>
      <c r="K51" s="50">
        <f t="shared" si="2"/>
        <v>48848.800000000003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44"/>
      <c r="B55" s="44"/>
      <c r="C55" s="44"/>
      <c r="D55" s="44"/>
      <c r="E55" s="45"/>
      <c r="F55" s="45"/>
      <c r="G55" s="45"/>
      <c r="H55" s="44"/>
      <c r="I55" s="44"/>
      <c r="J55" s="44"/>
      <c r="K55" s="44"/>
      <c r="L55" s="44"/>
      <c r="M55" s="44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272.48399999999998</v>
      </c>
      <c r="E56" s="66">
        <f>(E46*E54)</f>
        <v>46.805999999999997</v>
      </c>
      <c r="F56" s="66">
        <f>(F46*F54)</f>
        <v>61.682999999999993</v>
      </c>
      <c r="G56" s="66">
        <f>(G46*G54)</f>
        <v>127.54199999999999</v>
      </c>
      <c r="H56" s="66">
        <f t="shared" ref="H56" si="3">(H46*H54)</f>
        <v>147.81299999999999</v>
      </c>
      <c r="I56" s="66">
        <f>(I46*I54)</f>
        <v>215.32499999999999</v>
      </c>
      <c r="J56" s="66">
        <f>(J46*J54)</f>
        <v>344.86799999999999</v>
      </c>
      <c r="K56" s="67">
        <f>(K46*K54)</f>
        <v>408.63899999999995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44"/>
      <c r="B57" s="44"/>
      <c r="C57" s="44"/>
      <c r="D57" s="44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58483</v>
      </c>
      <c r="C58" s="214"/>
      <c r="D58" s="71" t="s">
        <v>70</v>
      </c>
      <c r="E58" s="218">
        <v>45017</v>
      </c>
      <c r="F58" s="218"/>
      <c r="G58" s="218"/>
      <c r="H58" s="218"/>
      <c r="I58" s="219" t="s">
        <v>106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337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58524</v>
      </c>
      <c r="J59" s="204"/>
      <c r="K59" s="204"/>
      <c r="L59" s="204"/>
      <c r="M59" s="204"/>
      <c r="N59" s="204"/>
    </row>
    <row r="60" spans="1:14" ht="15.75" thickBot="1" x14ac:dyDescent="0.3">
      <c r="A60" s="44"/>
      <c r="B60" s="72"/>
      <c r="C60" s="72"/>
      <c r="D60" s="71"/>
      <c r="E60" s="203" t="s">
        <v>73</v>
      </c>
      <c r="F60" s="203"/>
      <c r="G60" s="203"/>
      <c r="H60" s="203"/>
      <c r="I60" s="204">
        <v>58524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58146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44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612143.80000000005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58524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1625.1599999999999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44"/>
      <c r="B65" s="73"/>
      <c r="C65" s="73"/>
      <c r="D65" s="71"/>
      <c r="E65" s="203" t="s">
        <v>81</v>
      </c>
      <c r="F65" s="203"/>
      <c r="G65" s="203"/>
      <c r="H65" s="203"/>
      <c r="I65" s="204">
        <v>35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613768.96000000008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44"/>
      <c r="B67" s="73"/>
      <c r="C67" s="73"/>
      <c r="D67" s="44"/>
      <c r="E67" s="206" t="s">
        <v>84</v>
      </c>
      <c r="F67" s="206"/>
      <c r="G67" s="206"/>
      <c r="H67" s="206"/>
      <c r="I67" s="207">
        <v>71844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10.555652323461633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44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58524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330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45017</v>
      </c>
      <c r="B73" s="212"/>
      <c r="C73" s="212"/>
      <c r="D73" s="44"/>
      <c r="E73" s="206" t="s">
        <v>93</v>
      </c>
      <c r="F73" s="206"/>
      <c r="G73" s="206"/>
      <c r="H73" s="206"/>
      <c r="I73" s="207">
        <v>-48273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44"/>
      <c r="E74" s="44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44"/>
      <c r="E75" s="206" t="s">
        <v>94</v>
      </c>
      <c r="F75" s="206"/>
      <c r="G75" s="206"/>
      <c r="H75" s="206"/>
      <c r="I75" s="207">
        <f>(I67+I68+I69+I70+I71+I73+I76+I72)</f>
        <v>82130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44"/>
      <c r="E76" s="206" t="s">
        <v>95</v>
      </c>
      <c r="F76" s="206"/>
      <c r="G76" s="206"/>
      <c r="H76" s="206"/>
      <c r="I76" s="207">
        <f>(I65+I66)</f>
        <v>35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44"/>
      <c r="E77" s="44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106</v>
      </c>
      <c r="B78" s="209"/>
      <c r="C78" s="209"/>
      <c r="D78" s="44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51150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31014</v>
      </c>
      <c r="J81" s="204"/>
      <c r="K81" s="204"/>
      <c r="L81" s="204"/>
      <c r="M81" s="204"/>
      <c r="N81" s="204"/>
    </row>
    <row r="82" spans="1:14" x14ac:dyDescent="0.25">
      <c r="A82" s="44"/>
      <c r="B82" s="44"/>
      <c r="C82" s="44"/>
      <c r="D82" s="86"/>
      <c r="E82" s="203" t="s">
        <v>100</v>
      </c>
      <c r="F82" s="203"/>
      <c r="G82" s="203"/>
      <c r="H82" s="203"/>
      <c r="I82" s="204">
        <v>330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337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82831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701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67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122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2056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24687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3453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3744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2939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6227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2108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1754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2052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413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291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814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147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116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283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179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180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171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105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196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534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745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100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279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236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891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231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794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215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952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4549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43106</v>
      </c>
      <c r="D44" s="21">
        <f t="shared" si="0"/>
        <v>3231</v>
      </c>
      <c r="E44" s="22">
        <f t="shared" si="0"/>
        <v>615</v>
      </c>
      <c r="F44" s="22">
        <f t="shared" si="0"/>
        <v>704</v>
      </c>
      <c r="G44" s="22">
        <f t="shared" si="0"/>
        <v>1539</v>
      </c>
      <c r="H44" s="22">
        <f t="shared" si="0"/>
        <v>1754</v>
      </c>
      <c r="I44" s="22">
        <f t="shared" si="0"/>
        <v>2657</v>
      </c>
      <c r="J44" s="22">
        <f t="shared" si="0"/>
        <v>4160</v>
      </c>
      <c r="K44" s="23">
        <f t="shared" si="0"/>
        <v>4549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43106</v>
      </c>
      <c r="D46" s="26">
        <f t="shared" si="1"/>
        <v>3231</v>
      </c>
      <c r="E46" s="27">
        <f t="shared" si="1"/>
        <v>615</v>
      </c>
      <c r="F46" s="27">
        <f t="shared" si="1"/>
        <v>704</v>
      </c>
      <c r="G46" s="27">
        <f t="shared" si="1"/>
        <v>1539</v>
      </c>
      <c r="H46" s="27">
        <f t="shared" si="1"/>
        <v>1754</v>
      </c>
      <c r="I46" s="27">
        <f t="shared" si="1"/>
        <v>2657</v>
      </c>
      <c r="J46" s="27">
        <f t="shared" si="1"/>
        <v>4160</v>
      </c>
      <c r="K46" s="28">
        <f t="shared" si="1"/>
        <v>4549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452613</v>
      </c>
      <c r="D51" s="48">
        <f t="shared" si="2"/>
        <v>32956.199999999997</v>
      </c>
      <c r="E51" s="49">
        <f t="shared" si="2"/>
        <v>6273</v>
      </c>
      <c r="F51" s="49">
        <f t="shared" si="2"/>
        <v>7180.7999999999993</v>
      </c>
      <c r="G51" s="49">
        <f t="shared" si="2"/>
        <v>15851.7</v>
      </c>
      <c r="H51" s="49">
        <f t="shared" si="2"/>
        <v>18417</v>
      </c>
      <c r="I51" s="49">
        <f t="shared" si="2"/>
        <v>27632.799999999999</v>
      </c>
      <c r="J51" s="49">
        <f t="shared" si="2"/>
        <v>44096</v>
      </c>
      <c r="K51" s="50">
        <f t="shared" si="2"/>
        <v>47309.599999999999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281.09699999999998</v>
      </c>
      <c r="E56" s="66">
        <f>(E46*E54)</f>
        <v>53.504999999999995</v>
      </c>
      <c r="F56" s="66">
        <f>(F46*F54)</f>
        <v>61.247999999999998</v>
      </c>
      <c r="G56" s="66">
        <f>(G46*G54)</f>
        <v>133.893</v>
      </c>
      <c r="H56" s="66">
        <f t="shared" ref="H56" si="3">(H46*H54)</f>
        <v>152.59799999999998</v>
      </c>
      <c r="I56" s="66">
        <f>(I46*I54)</f>
        <v>231.15899999999999</v>
      </c>
      <c r="J56" s="66">
        <f>(J46*J54)</f>
        <v>361.91999999999996</v>
      </c>
      <c r="K56" s="67">
        <f>(K46*K54)</f>
        <v>395.76299999999998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62315</v>
      </c>
      <c r="C58" s="214"/>
      <c r="D58" s="71" t="s">
        <v>70</v>
      </c>
      <c r="E58" s="218">
        <v>45026</v>
      </c>
      <c r="F58" s="218"/>
      <c r="G58" s="218"/>
      <c r="H58" s="218"/>
      <c r="I58" s="219" t="s">
        <v>110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356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62361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62361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61959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652330.1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62361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1671.1829999999998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654001.28299999994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44138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10.555387966235736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62361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195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45392</v>
      </c>
      <c r="B73" s="212"/>
      <c r="C73" s="212"/>
      <c r="D73" s="99"/>
      <c r="E73" s="206" t="s">
        <v>93</v>
      </c>
      <c r="F73" s="206"/>
      <c r="G73" s="206"/>
      <c r="H73" s="206"/>
      <c r="I73" s="207">
        <v>-43644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62855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123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45500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17499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195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356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63550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695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3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124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2086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24628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3424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3938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3220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6635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2132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1734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1969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378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300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807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152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265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184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175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107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113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220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537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726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92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284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242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887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16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191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250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792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216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372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1010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4549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43931</v>
      </c>
      <c r="D44" s="21">
        <f t="shared" si="0"/>
        <v>3482</v>
      </c>
      <c r="E44" s="22">
        <f t="shared" si="0"/>
        <v>618</v>
      </c>
      <c r="F44" s="22">
        <f t="shared" si="0"/>
        <v>678</v>
      </c>
      <c r="G44" s="22">
        <f t="shared" si="0"/>
        <v>1518</v>
      </c>
      <c r="H44" s="22">
        <f t="shared" si="0"/>
        <v>1734</v>
      </c>
      <c r="I44" s="22">
        <f t="shared" si="0"/>
        <v>2704</v>
      </c>
      <c r="J44" s="22">
        <f t="shared" si="0"/>
        <v>4101</v>
      </c>
      <c r="K44" s="23">
        <f t="shared" si="0"/>
        <v>4549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43931</v>
      </c>
      <c r="D46" s="26">
        <f t="shared" si="1"/>
        <v>3482</v>
      </c>
      <c r="E46" s="27">
        <f t="shared" si="1"/>
        <v>618</v>
      </c>
      <c r="F46" s="27">
        <f t="shared" si="1"/>
        <v>678</v>
      </c>
      <c r="G46" s="27">
        <f t="shared" si="1"/>
        <v>1518</v>
      </c>
      <c r="H46" s="27">
        <f t="shared" si="1"/>
        <v>1734</v>
      </c>
      <c r="I46" s="27">
        <f t="shared" si="1"/>
        <v>2704</v>
      </c>
      <c r="J46" s="27">
        <f t="shared" si="1"/>
        <v>4101</v>
      </c>
      <c r="K46" s="28">
        <f t="shared" si="1"/>
        <v>4549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461275.5</v>
      </c>
      <c r="D51" s="48">
        <f t="shared" si="2"/>
        <v>35516.399999999994</v>
      </c>
      <c r="E51" s="49">
        <f t="shared" si="2"/>
        <v>6303.5999999999995</v>
      </c>
      <c r="F51" s="49">
        <f t="shared" si="2"/>
        <v>6915.5999999999995</v>
      </c>
      <c r="G51" s="49">
        <f t="shared" si="2"/>
        <v>15635.400000000001</v>
      </c>
      <c r="H51" s="49">
        <f t="shared" si="2"/>
        <v>18207</v>
      </c>
      <c r="I51" s="49">
        <f t="shared" si="2"/>
        <v>28121.600000000002</v>
      </c>
      <c r="J51" s="49">
        <f t="shared" si="2"/>
        <v>43470.6</v>
      </c>
      <c r="K51" s="50">
        <f t="shared" si="2"/>
        <v>47309.599999999999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302.93399999999997</v>
      </c>
      <c r="E56" s="66">
        <f>(E46*E54)</f>
        <v>53.765999999999998</v>
      </c>
      <c r="F56" s="66">
        <f>(F46*F54)</f>
        <v>58.985999999999997</v>
      </c>
      <c r="G56" s="66">
        <f>(G46*G54)</f>
        <v>132.066</v>
      </c>
      <c r="H56" s="66">
        <f t="shared" ref="H56" si="3">(H46*H54)</f>
        <v>150.85799999999998</v>
      </c>
      <c r="I56" s="66">
        <f>(I46*I54)</f>
        <v>235.24799999999999</v>
      </c>
      <c r="J56" s="66">
        <f>(J46*J54)</f>
        <v>356.78699999999998</v>
      </c>
      <c r="K56" s="67">
        <f>(K46*K54)</f>
        <v>395.76299999999998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63315</v>
      </c>
      <c r="C58" s="214"/>
      <c r="D58" s="71" t="s">
        <v>70</v>
      </c>
      <c r="E58" s="218">
        <v>45027</v>
      </c>
      <c r="F58" s="218"/>
      <c r="G58" s="218"/>
      <c r="H58" s="218"/>
      <c r="I58" s="219" t="s">
        <v>113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362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63321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63321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62953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662755.29999999993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63321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1686.4079999999999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664441.70799999998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43644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10.55456782043747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63321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195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45027</v>
      </c>
      <c r="B73" s="212"/>
      <c r="C73" s="212"/>
      <c r="D73" s="99"/>
      <c r="E73" s="206" t="s">
        <v>93</v>
      </c>
      <c r="F73" s="206"/>
      <c r="G73" s="206"/>
      <c r="H73" s="206"/>
      <c r="I73" s="207">
        <v>-44347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62618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113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46000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17354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195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362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63911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1293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6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125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1998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24696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3492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3773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3414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6654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2126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1757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1991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306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890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146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118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270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177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181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389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185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111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113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224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537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740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89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275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236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863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68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240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757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217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340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993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4273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44027</v>
      </c>
      <c r="D44" s="21">
        <f t="shared" si="0"/>
        <v>3316</v>
      </c>
      <c r="E44" s="22">
        <f t="shared" si="0"/>
        <v>600</v>
      </c>
      <c r="F44" s="22">
        <f t="shared" si="0"/>
        <v>714</v>
      </c>
      <c r="G44" s="22">
        <f t="shared" si="0"/>
        <v>1497</v>
      </c>
      <c r="H44" s="22">
        <f t="shared" si="0"/>
        <v>1757</v>
      </c>
      <c r="I44" s="22">
        <f t="shared" si="0"/>
        <v>2746</v>
      </c>
      <c r="J44" s="22">
        <f t="shared" si="0"/>
        <v>4117</v>
      </c>
      <c r="K44" s="23">
        <f t="shared" si="0"/>
        <v>4273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44027</v>
      </c>
      <c r="D46" s="26">
        <f t="shared" si="1"/>
        <v>3316</v>
      </c>
      <c r="E46" s="27">
        <f t="shared" si="1"/>
        <v>600</v>
      </c>
      <c r="F46" s="27">
        <f t="shared" si="1"/>
        <v>714</v>
      </c>
      <c r="G46" s="27">
        <f t="shared" si="1"/>
        <v>1497</v>
      </c>
      <c r="H46" s="27">
        <f t="shared" si="1"/>
        <v>1757</v>
      </c>
      <c r="I46" s="27">
        <f t="shared" si="1"/>
        <v>2746</v>
      </c>
      <c r="J46" s="27">
        <f t="shared" si="1"/>
        <v>4117</v>
      </c>
      <c r="K46" s="28">
        <f t="shared" si="1"/>
        <v>4273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462283.5</v>
      </c>
      <c r="D51" s="48">
        <f t="shared" si="2"/>
        <v>33823.199999999997</v>
      </c>
      <c r="E51" s="49">
        <f t="shared" si="2"/>
        <v>6120</v>
      </c>
      <c r="F51" s="49">
        <f t="shared" si="2"/>
        <v>7282.7999999999993</v>
      </c>
      <c r="G51" s="49">
        <f t="shared" si="2"/>
        <v>15419.1</v>
      </c>
      <c r="H51" s="49">
        <f t="shared" si="2"/>
        <v>18448.5</v>
      </c>
      <c r="I51" s="49">
        <f t="shared" si="2"/>
        <v>28558.400000000001</v>
      </c>
      <c r="J51" s="49">
        <f t="shared" si="2"/>
        <v>43640.2</v>
      </c>
      <c r="K51" s="50">
        <f t="shared" si="2"/>
        <v>44439.200000000004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288.49199999999996</v>
      </c>
      <c r="E56" s="66">
        <f>(E46*E54)</f>
        <v>52.199999999999996</v>
      </c>
      <c r="F56" s="66">
        <f>(F46*F54)</f>
        <v>62.117999999999995</v>
      </c>
      <c r="G56" s="66">
        <f>(G46*G54)</f>
        <v>130.239</v>
      </c>
      <c r="H56" s="66">
        <f t="shared" ref="H56" si="3">(H46*H54)</f>
        <v>152.85899999999998</v>
      </c>
      <c r="I56" s="66">
        <f>(I46*I54)</f>
        <v>238.90199999999999</v>
      </c>
      <c r="J56" s="66">
        <f>(J46*J54)</f>
        <v>358.17899999999997</v>
      </c>
      <c r="K56" s="67">
        <f>(K46*K54)</f>
        <v>371.75099999999998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63047</v>
      </c>
      <c r="C58" s="214"/>
      <c r="D58" s="71" t="s">
        <v>70</v>
      </c>
      <c r="E58" s="218">
        <v>45028</v>
      </c>
      <c r="F58" s="218"/>
      <c r="G58" s="218"/>
      <c r="H58" s="218"/>
      <c r="I58" s="219" t="s">
        <v>115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304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63078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63078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62743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660014.89999999991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63078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1654.74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661669.6399999999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44347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10.545712509762044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63078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538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45028</v>
      </c>
      <c r="B73" s="212"/>
      <c r="C73" s="212"/>
      <c r="D73" s="99"/>
      <c r="E73" s="206" t="s">
        <v>93</v>
      </c>
      <c r="F73" s="206"/>
      <c r="G73" s="206"/>
      <c r="H73" s="206"/>
      <c r="I73" s="207">
        <v>-45518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61907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115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40000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265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21364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273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304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62206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299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126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2066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24725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3463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3919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3541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6528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2093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1756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1949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391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302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894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151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104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151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183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394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171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109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110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218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782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282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240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833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164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250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759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391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969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4373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44242</v>
      </c>
      <c r="D44" s="21">
        <f t="shared" si="0"/>
        <v>3440</v>
      </c>
      <c r="E44" s="22">
        <f t="shared" si="0"/>
        <v>618</v>
      </c>
      <c r="F44" s="22">
        <f t="shared" si="0"/>
        <v>693</v>
      </c>
      <c r="G44" s="22">
        <f t="shared" si="0"/>
        <v>1541</v>
      </c>
      <c r="H44" s="22">
        <f t="shared" si="0"/>
        <v>1756</v>
      </c>
      <c r="I44" s="22">
        <f t="shared" si="0"/>
        <v>2696</v>
      </c>
      <c r="J44" s="22">
        <f t="shared" si="0"/>
        <v>4042</v>
      </c>
      <c r="K44" s="23">
        <f t="shared" si="0"/>
        <v>4373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44242</v>
      </c>
      <c r="D46" s="26">
        <f t="shared" si="1"/>
        <v>3440</v>
      </c>
      <c r="E46" s="27">
        <f t="shared" si="1"/>
        <v>618</v>
      </c>
      <c r="F46" s="27">
        <f t="shared" si="1"/>
        <v>693</v>
      </c>
      <c r="G46" s="27">
        <f t="shared" si="1"/>
        <v>1541</v>
      </c>
      <c r="H46" s="27">
        <f t="shared" si="1"/>
        <v>1756</v>
      </c>
      <c r="I46" s="27">
        <f t="shared" si="1"/>
        <v>2696</v>
      </c>
      <c r="J46" s="27">
        <f t="shared" si="1"/>
        <v>4042</v>
      </c>
      <c r="K46" s="28">
        <f t="shared" si="1"/>
        <v>4373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464541</v>
      </c>
      <c r="D51" s="48">
        <f t="shared" si="2"/>
        <v>35088</v>
      </c>
      <c r="E51" s="49">
        <f t="shared" si="2"/>
        <v>6303.5999999999995</v>
      </c>
      <c r="F51" s="49">
        <f t="shared" si="2"/>
        <v>7068.5999999999995</v>
      </c>
      <c r="G51" s="49">
        <f t="shared" si="2"/>
        <v>15872.300000000001</v>
      </c>
      <c r="H51" s="49">
        <f t="shared" si="2"/>
        <v>18438</v>
      </c>
      <c r="I51" s="49">
        <f t="shared" si="2"/>
        <v>28038.400000000001</v>
      </c>
      <c r="J51" s="49">
        <f t="shared" si="2"/>
        <v>42845.2</v>
      </c>
      <c r="K51" s="50">
        <f t="shared" si="2"/>
        <v>45479.200000000004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299.27999999999997</v>
      </c>
      <c r="E56" s="66">
        <f>(E46*E54)</f>
        <v>53.765999999999998</v>
      </c>
      <c r="F56" s="66">
        <f>(F46*F54)</f>
        <v>60.290999999999997</v>
      </c>
      <c r="G56" s="66">
        <f>(G46*G54)</f>
        <v>134.06699999999998</v>
      </c>
      <c r="H56" s="66">
        <f t="shared" ref="H56" si="3">(H46*H54)</f>
        <v>152.77199999999999</v>
      </c>
      <c r="I56" s="66">
        <f>(I46*I54)</f>
        <v>234.55199999999999</v>
      </c>
      <c r="J56" s="66">
        <f>(J46*J54)</f>
        <v>351.654</v>
      </c>
      <c r="K56" s="67">
        <f>(K46*K54)</f>
        <v>380.45099999999996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63401</v>
      </c>
      <c r="C58" s="214"/>
      <c r="D58" s="71" t="s">
        <v>70</v>
      </c>
      <c r="E58" s="218">
        <v>45029</v>
      </c>
      <c r="F58" s="218"/>
      <c r="G58" s="218"/>
      <c r="H58" s="218"/>
      <c r="I58" s="219" t="s">
        <v>117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369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63448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63448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63032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663674.29999999993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63448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1666.8330000000001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665341.13299999991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45518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10.555608786013453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63448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569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45029</v>
      </c>
      <c r="B73" s="212"/>
      <c r="C73" s="212"/>
      <c r="D73" s="99"/>
      <c r="E73" s="206" t="s">
        <v>93</v>
      </c>
      <c r="F73" s="206"/>
      <c r="G73" s="206"/>
      <c r="H73" s="206"/>
      <c r="I73" s="207">
        <v>-44931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64035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117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49300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439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14154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130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369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64392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357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127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2018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24318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3434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3715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3434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6451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2074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1770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2013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403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310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845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145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118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273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147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391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183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111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99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217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764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90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274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230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819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132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245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783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365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1001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4325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43370</v>
      </c>
      <c r="D44" s="21">
        <f t="shared" si="0"/>
        <v>3360</v>
      </c>
      <c r="E44" s="22">
        <f t="shared" si="0"/>
        <v>594</v>
      </c>
      <c r="F44" s="22">
        <f t="shared" si="0"/>
        <v>713</v>
      </c>
      <c r="G44" s="22">
        <f t="shared" si="0"/>
        <v>1547</v>
      </c>
      <c r="H44" s="22">
        <f t="shared" si="0"/>
        <v>1770</v>
      </c>
      <c r="I44" s="22">
        <f t="shared" si="0"/>
        <v>2665</v>
      </c>
      <c r="J44" s="22">
        <f t="shared" si="0"/>
        <v>4087</v>
      </c>
      <c r="K44" s="23">
        <f t="shared" si="0"/>
        <v>4325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43370</v>
      </c>
      <c r="D46" s="26">
        <f t="shared" si="1"/>
        <v>3360</v>
      </c>
      <c r="E46" s="27">
        <f t="shared" si="1"/>
        <v>594</v>
      </c>
      <c r="F46" s="27">
        <f t="shared" si="1"/>
        <v>713</v>
      </c>
      <c r="G46" s="27">
        <f t="shared" si="1"/>
        <v>1547</v>
      </c>
      <c r="H46" s="27">
        <f t="shared" si="1"/>
        <v>1770</v>
      </c>
      <c r="I46" s="27">
        <f t="shared" si="1"/>
        <v>2665</v>
      </c>
      <c r="J46" s="27">
        <f t="shared" si="1"/>
        <v>4087</v>
      </c>
      <c r="K46" s="28">
        <f t="shared" si="1"/>
        <v>4325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455385</v>
      </c>
      <c r="D51" s="48">
        <f t="shared" si="2"/>
        <v>34272</v>
      </c>
      <c r="E51" s="49">
        <f t="shared" si="2"/>
        <v>6058.7999999999993</v>
      </c>
      <c r="F51" s="49">
        <f t="shared" si="2"/>
        <v>7272.5999999999995</v>
      </c>
      <c r="G51" s="49">
        <f t="shared" si="2"/>
        <v>15934.1</v>
      </c>
      <c r="H51" s="49">
        <f t="shared" si="2"/>
        <v>18585</v>
      </c>
      <c r="I51" s="49">
        <f t="shared" si="2"/>
        <v>27716</v>
      </c>
      <c r="J51" s="49">
        <f t="shared" si="2"/>
        <v>43322.2</v>
      </c>
      <c r="K51" s="50">
        <f t="shared" si="2"/>
        <v>44980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292.32</v>
      </c>
      <c r="E56" s="66">
        <f>(E46*E54)</f>
        <v>51.677999999999997</v>
      </c>
      <c r="F56" s="66">
        <f>(F46*F54)</f>
        <v>62.030999999999999</v>
      </c>
      <c r="G56" s="66">
        <f>(G46*G54)</f>
        <v>134.589</v>
      </c>
      <c r="H56" s="66">
        <f t="shared" ref="H56" si="3">(H46*H54)</f>
        <v>153.98999999999998</v>
      </c>
      <c r="I56" s="66">
        <f>(I46*I54)</f>
        <v>231.85499999999999</v>
      </c>
      <c r="J56" s="66">
        <f>(J46*J54)</f>
        <v>355.56899999999996</v>
      </c>
      <c r="K56" s="67">
        <f>(K46*K54)</f>
        <v>376.27499999999998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62431</v>
      </c>
      <c r="C58" s="214"/>
      <c r="D58" s="71" t="s">
        <v>70</v>
      </c>
      <c r="E58" s="218">
        <v>45030</v>
      </c>
      <c r="F58" s="218"/>
      <c r="G58" s="218"/>
      <c r="H58" s="218"/>
      <c r="I58" s="219" t="s">
        <v>119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357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62450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62450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62074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653525.69999999995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62450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1658.3069999999998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655184.00699999998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44931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10.554886216451331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62450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589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45030</v>
      </c>
      <c r="B73" s="212"/>
      <c r="C73" s="212"/>
      <c r="D73" s="99"/>
      <c r="E73" s="206" t="s">
        <v>93</v>
      </c>
      <c r="F73" s="206"/>
      <c r="G73" s="206"/>
      <c r="H73" s="206"/>
      <c r="I73" s="207">
        <v>-40681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66700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119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41000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349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25718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240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357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67664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964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4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128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2047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24454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3511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3929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2629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6286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1997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1748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1883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388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298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852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145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281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171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179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389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183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110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103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219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543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748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89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271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227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821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229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746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377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992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4369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39"/>
    </row>
    <row r="44" spans="1:14" ht="15.75" thickBot="1" x14ac:dyDescent="0.3">
      <c r="A44" s="160" t="s">
        <v>54</v>
      </c>
      <c r="B44" s="161">
        <f t="shared" ref="B44:M44" si="0">SUM(B3:B42)</f>
        <v>0</v>
      </c>
      <c r="C44" s="162">
        <f t="shared" si="0"/>
        <v>42856</v>
      </c>
      <c r="D44" s="163">
        <f t="shared" si="0"/>
        <v>3266</v>
      </c>
      <c r="E44" s="164">
        <f t="shared" si="0"/>
        <v>587</v>
      </c>
      <c r="F44" s="164">
        <f t="shared" si="0"/>
        <v>686</v>
      </c>
      <c r="G44" s="164">
        <f t="shared" si="0"/>
        <v>1494</v>
      </c>
      <c r="H44" s="164">
        <f t="shared" si="0"/>
        <v>1748</v>
      </c>
      <c r="I44" s="164">
        <f t="shared" si="0"/>
        <v>2665</v>
      </c>
      <c r="J44" s="164">
        <f t="shared" si="0"/>
        <v>3880</v>
      </c>
      <c r="K44" s="165">
        <f t="shared" si="0"/>
        <v>4369</v>
      </c>
      <c r="L44" s="161">
        <f t="shared" si="0"/>
        <v>0</v>
      </c>
      <c r="M44" s="162">
        <f t="shared" si="0"/>
        <v>0</v>
      </c>
      <c r="N44" s="139"/>
    </row>
    <row r="45" spans="1:14" s="10" customFormat="1" ht="15.75" thickBot="1" x14ac:dyDescent="0.3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38"/>
      <c r="N45" s="139"/>
    </row>
    <row r="46" spans="1:14" ht="15.75" thickBot="1" x14ac:dyDescent="0.3">
      <c r="A46" s="160" t="s">
        <v>55</v>
      </c>
      <c r="B46" s="166">
        <f t="shared" ref="B46:M46" si="1">SUM(B3:B42)</f>
        <v>0</v>
      </c>
      <c r="C46" s="167">
        <f t="shared" si="1"/>
        <v>42856</v>
      </c>
      <c r="D46" s="168">
        <f t="shared" si="1"/>
        <v>3266</v>
      </c>
      <c r="E46" s="169">
        <f t="shared" si="1"/>
        <v>587</v>
      </c>
      <c r="F46" s="169">
        <f t="shared" si="1"/>
        <v>686</v>
      </c>
      <c r="G46" s="169">
        <f t="shared" si="1"/>
        <v>1494</v>
      </c>
      <c r="H46" s="169">
        <f t="shared" si="1"/>
        <v>1748</v>
      </c>
      <c r="I46" s="169">
        <f t="shared" si="1"/>
        <v>2665</v>
      </c>
      <c r="J46" s="169">
        <f t="shared" si="1"/>
        <v>3880</v>
      </c>
      <c r="K46" s="170">
        <f t="shared" si="1"/>
        <v>4369</v>
      </c>
      <c r="L46" s="166">
        <f t="shared" si="1"/>
        <v>0</v>
      </c>
      <c r="M46" s="167">
        <f t="shared" si="1"/>
        <v>0</v>
      </c>
      <c r="N46" s="139"/>
    </row>
    <row r="47" spans="1:14" s="10" customFormat="1" ht="15.75" thickBot="1" x14ac:dyDescent="0.3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39"/>
    </row>
    <row r="48" spans="1:14" x14ac:dyDescent="0.25">
      <c r="A48" s="171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137"/>
    </row>
    <row r="49" spans="1:14" ht="15.75" thickBot="1" x14ac:dyDescent="0.3">
      <c r="A49" s="146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137"/>
    </row>
    <row r="50" spans="1:14" ht="15.75" thickBot="1" x14ac:dyDescent="0.3">
      <c r="A50" s="178"/>
      <c r="B50" s="179"/>
      <c r="C50" s="179"/>
      <c r="D50" s="179"/>
      <c r="E50" s="179"/>
      <c r="F50" s="179"/>
      <c r="G50" s="179"/>
      <c r="H50" s="179"/>
      <c r="I50" s="178"/>
      <c r="J50" s="178"/>
      <c r="K50" s="178"/>
      <c r="L50" s="178"/>
      <c r="M50" s="178"/>
      <c r="N50" s="137"/>
    </row>
    <row r="51" spans="1:14" ht="15.75" thickBot="1" x14ac:dyDescent="0.3">
      <c r="A51" s="154" t="s">
        <v>62</v>
      </c>
      <c r="B51" s="180">
        <f t="shared" ref="B51:M51" si="2">(B44*B49)</f>
        <v>0</v>
      </c>
      <c r="C51" s="181">
        <f t="shared" si="2"/>
        <v>449988</v>
      </c>
      <c r="D51" s="182">
        <f t="shared" si="2"/>
        <v>33313.199999999997</v>
      </c>
      <c r="E51" s="183">
        <f t="shared" si="2"/>
        <v>5987.4</v>
      </c>
      <c r="F51" s="183">
        <f t="shared" si="2"/>
        <v>6997.2</v>
      </c>
      <c r="G51" s="183">
        <f t="shared" si="2"/>
        <v>15388.2</v>
      </c>
      <c r="H51" s="183">
        <f t="shared" si="2"/>
        <v>18354</v>
      </c>
      <c r="I51" s="183">
        <f t="shared" si="2"/>
        <v>27716</v>
      </c>
      <c r="J51" s="183">
        <f t="shared" si="2"/>
        <v>41128</v>
      </c>
      <c r="K51" s="184">
        <f t="shared" si="2"/>
        <v>45437.599999999999</v>
      </c>
      <c r="L51" s="180">
        <f t="shared" si="2"/>
        <v>0</v>
      </c>
      <c r="M51" s="156">
        <f t="shared" si="2"/>
        <v>0</v>
      </c>
      <c r="N51" s="185" t="s">
        <v>63</v>
      </c>
    </row>
    <row r="52" spans="1:14" ht="15.75" thickBot="1" x14ac:dyDescent="0.3">
      <c r="A52" s="178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37"/>
    </row>
    <row r="53" spans="1:14" x14ac:dyDescent="0.25">
      <c r="A53" s="171" t="s">
        <v>64</v>
      </c>
      <c r="B53" s="172"/>
      <c r="C53" s="173"/>
      <c r="D53" s="174" t="s">
        <v>65</v>
      </c>
      <c r="E53" s="175" t="s">
        <v>65</v>
      </c>
      <c r="F53" s="175" t="s">
        <v>65</v>
      </c>
      <c r="G53" s="175" t="s">
        <v>65</v>
      </c>
      <c r="H53" s="175" t="s">
        <v>66</v>
      </c>
      <c r="I53" s="176" t="s">
        <v>66</v>
      </c>
      <c r="J53" s="175" t="s">
        <v>66</v>
      </c>
      <c r="K53" s="186" t="s">
        <v>66</v>
      </c>
      <c r="L53" s="187" t="s">
        <v>66</v>
      </c>
      <c r="M53" s="177" t="s">
        <v>66</v>
      </c>
      <c r="N53" s="188"/>
    </row>
    <row r="54" spans="1:14" ht="15.75" thickBot="1" x14ac:dyDescent="0.3">
      <c r="A54" s="146" t="s">
        <v>67</v>
      </c>
      <c r="B54" s="189"/>
      <c r="C54" s="190"/>
      <c r="D54" s="191">
        <v>8.6999999999999994E-2</v>
      </c>
      <c r="E54" s="192">
        <v>8.6999999999999994E-2</v>
      </c>
      <c r="F54" s="192">
        <v>8.6999999999999994E-2</v>
      </c>
      <c r="G54" s="192">
        <v>8.6999999999999994E-2</v>
      </c>
      <c r="H54" s="192">
        <v>8.6999999999999994E-2</v>
      </c>
      <c r="I54" s="192">
        <v>8.6999999999999994E-2</v>
      </c>
      <c r="J54" s="192">
        <v>8.6999999999999994E-2</v>
      </c>
      <c r="K54" s="193">
        <v>8.6999999999999994E-2</v>
      </c>
      <c r="L54" s="194">
        <v>0</v>
      </c>
      <c r="M54" s="195">
        <v>0</v>
      </c>
      <c r="N54" s="137"/>
    </row>
    <row r="55" spans="1:14" ht="15.75" thickBot="1" x14ac:dyDescent="0.3">
      <c r="A55" s="178"/>
      <c r="B55" s="178"/>
      <c r="C55" s="178"/>
      <c r="D55" s="178"/>
      <c r="E55" s="179"/>
      <c r="F55" s="179"/>
      <c r="G55" s="179"/>
      <c r="H55" s="178"/>
      <c r="I55" s="178"/>
      <c r="J55" s="178"/>
      <c r="K55" s="178"/>
      <c r="L55" s="178"/>
      <c r="M55" s="178"/>
      <c r="N55" s="188"/>
    </row>
    <row r="56" spans="1:14" ht="15.75" thickBot="1" x14ac:dyDescent="0.3">
      <c r="A56" s="154" t="s">
        <v>68</v>
      </c>
      <c r="B56" s="196"/>
      <c r="C56" s="197"/>
      <c r="D56" s="198">
        <f>(D46*D54)</f>
        <v>284.142</v>
      </c>
      <c r="E56" s="199">
        <f>(E46*E54)</f>
        <v>51.068999999999996</v>
      </c>
      <c r="F56" s="199">
        <f>(F46*F54)</f>
        <v>59.681999999999995</v>
      </c>
      <c r="G56" s="199">
        <f>(G46*G54)</f>
        <v>129.97799999999998</v>
      </c>
      <c r="H56" s="199">
        <f t="shared" ref="H56" si="3">(H46*H54)</f>
        <v>152.07599999999999</v>
      </c>
      <c r="I56" s="199">
        <f>(I46*I54)</f>
        <v>231.85499999999999</v>
      </c>
      <c r="J56" s="199">
        <f>(J46*J54)</f>
        <v>337.56</v>
      </c>
      <c r="K56" s="200">
        <f>(K46*K54)</f>
        <v>380.10299999999995</v>
      </c>
      <c r="L56" s="201">
        <f>(L46*L54)</f>
        <v>0</v>
      </c>
      <c r="M56" s="202">
        <f>(M46*M54)</f>
        <v>0</v>
      </c>
      <c r="N56" s="137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61551</v>
      </c>
      <c r="C58" s="214"/>
      <c r="D58" s="71" t="s">
        <v>70</v>
      </c>
      <c r="E58" s="218">
        <v>45031</v>
      </c>
      <c r="F58" s="218"/>
      <c r="G58" s="218"/>
      <c r="H58" s="218"/>
      <c r="I58" s="219" t="s">
        <v>106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344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61587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61587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61207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644309.6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61587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1626.4650000000001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645936.06499999994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40681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10.553303788782328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61587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542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45031</v>
      </c>
      <c r="B73" s="212"/>
      <c r="C73" s="212"/>
      <c r="D73" s="99"/>
      <c r="E73" s="206" t="s">
        <v>93</v>
      </c>
      <c r="F73" s="206"/>
      <c r="G73" s="206"/>
      <c r="H73" s="206"/>
      <c r="I73" s="207">
        <v>-40692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61576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106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41250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347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19827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195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344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61963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387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32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129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2047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24192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3269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3890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2493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6577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2115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1739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1886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388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291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892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125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90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288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180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180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399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123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205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754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90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281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243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812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31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180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238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744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380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955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4205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0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42468</v>
      </c>
      <c r="D44" s="21">
        <f t="shared" si="0"/>
        <v>3484</v>
      </c>
      <c r="E44" s="22">
        <f t="shared" si="0"/>
        <v>614</v>
      </c>
      <c r="F44" s="22">
        <f t="shared" si="0"/>
        <v>679</v>
      </c>
      <c r="G44" s="22">
        <f t="shared" si="0"/>
        <v>1498</v>
      </c>
      <c r="H44" s="22">
        <f t="shared" si="0"/>
        <v>1739</v>
      </c>
      <c r="I44" s="22">
        <f t="shared" si="0"/>
        <v>2659</v>
      </c>
      <c r="J44" s="22">
        <f t="shared" si="0"/>
        <v>4001</v>
      </c>
      <c r="K44" s="23">
        <f t="shared" si="0"/>
        <v>4205</v>
      </c>
      <c r="L44" s="19">
        <f t="shared" si="0"/>
        <v>0</v>
      </c>
      <c r="M44" s="20">
        <f t="shared" si="0"/>
        <v>0</v>
      </c>
      <c r="N44" s="100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0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42468</v>
      </c>
      <c r="D46" s="26">
        <f t="shared" si="1"/>
        <v>3484</v>
      </c>
      <c r="E46" s="27">
        <f t="shared" si="1"/>
        <v>614</v>
      </c>
      <c r="F46" s="27">
        <f t="shared" si="1"/>
        <v>679</v>
      </c>
      <c r="G46" s="27">
        <f t="shared" si="1"/>
        <v>1498</v>
      </c>
      <c r="H46" s="27">
        <f t="shared" si="1"/>
        <v>1739</v>
      </c>
      <c r="I46" s="27">
        <f t="shared" si="1"/>
        <v>2659</v>
      </c>
      <c r="J46" s="27">
        <f t="shared" si="1"/>
        <v>4001</v>
      </c>
      <c r="K46" s="28">
        <f t="shared" si="1"/>
        <v>4205</v>
      </c>
      <c r="L46" s="24">
        <f t="shared" si="1"/>
        <v>0</v>
      </c>
      <c r="M46" s="25">
        <f t="shared" si="1"/>
        <v>0</v>
      </c>
      <c r="N46" s="100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0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9"/>
      <c r="B50" s="45"/>
      <c r="C50" s="45"/>
      <c r="D50" s="45"/>
      <c r="E50" s="45"/>
      <c r="F50" s="45"/>
      <c r="G50" s="45"/>
      <c r="H50" s="45"/>
      <c r="I50" s="99"/>
      <c r="J50" s="99"/>
      <c r="K50" s="99"/>
      <c r="L50" s="99"/>
      <c r="M50" s="99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445914</v>
      </c>
      <c r="D51" s="48">
        <f t="shared" si="2"/>
        <v>35536.799999999996</v>
      </c>
      <c r="E51" s="49">
        <f t="shared" si="2"/>
        <v>6262.7999999999993</v>
      </c>
      <c r="F51" s="49">
        <f t="shared" si="2"/>
        <v>6925.7999999999993</v>
      </c>
      <c r="G51" s="49">
        <f t="shared" si="2"/>
        <v>15429.400000000001</v>
      </c>
      <c r="H51" s="49">
        <f t="shared" si="2"/>
        <v>18259.5</v>
      </c>
      <c r="I51" s="49">
        <f t="shared" si="2"/>
        <v>27653.600000000002</v>
      </c>
      <c r="J51" s="49">
        <f t="shared" si="2"/>
        <v>42410.6</v>
      </c>
      <c r="K51" s="50">
        <f t="shared" si="2"/>
        <v>43732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9"/>
      <c r="B55" s="99"/>
      <c r="C55" s="99"/>
      <c r="D55" s="99"/>
      <c r="E55" s="45"/>
      <c r="F55" s="45"/>
      <c r="G55" s="45"/>
      <c r="H55" s="99"/>
      <c r="I55" s="99"/>
      <c r="J55" s="99"/>
      <c r="K55" s="99"/>
      <c r="L55" s="99"/>
      <c r="M55" s="99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303.108</v>
      </c>
      <c r="E56" s="66">
        <f>(E46*E54)</f>
        <v>53.417999999999999</v>
      </c>
      <c r="F56" s="66">
        <f>(F46*F54)</f>
        <v>59.072999999999993</v>
      </c>
      <c r="G56" s="66">
        <f>(G46*G54)</f>
        <v>130.32599999999999</v>
      </c>
      <c r="H56" s="66">
        <f t="shared" ref="H56" si="3">(H46*H54)</f>
        <v>151.29299999999998</v>
      </c>
      <c r="I56" s="66">
        <f>(I46*I54)</f>
        <v>231.33299999999997</v>
      </c>
      <c r="J56" s="66">
        <f>(J46*J54)</f>
        <v>348.08699999999999</v>
      </c>
      <c r="K56" s="67">
        <f>(K46*K54)</f>
        <v>365.83499999999998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9"/>
      <c r="B57" s="99"/>
      <c r="C57" s="99"/>
      <c r="D57" s="99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61347</v>
      </c>
      <c r="C58" s="214"/>
      <c r="D58" s="71" t="s">
        <v>70</v>
      </c>
      <c r="E58" s="218">
        <v>45032</v>
      </c>
      <c r="F58" s="218"/>
      <c r="G58" s="218"/>
      <c r="H58" s="218"/>
      <c r="I58" s="219" t="s">
        <v>108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375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61364</v>
      </c>
      <c r="J59" s="204"/>
      <c r="K59" s="204"/>
      <c r="L59" s="204"/>
      <c r="M59" s="204"/>
      <c r="N59" s="204"/>
    </row>
    <row r="60" spans="1:14" ht="15.75" thickBot="1" x14ac:dyDescent="0.3">
      <c r="A60" s="99"/>
      <c r="B60" s="72"/>
      <c r="C60" s="72"/>
      <c r="D60" s="71"/>
      <c r="E60" s="203" t="s">
        <v>73</v>
      </c>
      <c r="F60" s="203"/>
      <c r="G60" s="203"/>
      <c r="H60" s="203"/>
      <c r="I60" s="204">
        <v>61364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60972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9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642124.5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61364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1642.473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9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643766.973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9"/>
      <c r="B67" s="73"/>
      <c r="C67" s="73"/>
      <c r="D67" s="99"/>
      <c r="E67" s="206" t="s">
        <v>84</v>
      </c>
      <c r="F67" s="206"/>
      <c r="G67" s="206"/>
      <c r="H67" s="206"/>
      <c r="I67" s="207">
        <v>40692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10.558403414682148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9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61364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395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45032</v>
      </c>
      <c r="B73" s="212"/>
      <c r="C73" s="212"/>
      <c r="D73" s="99"/>
      <c r="E73" s="206" t="s">
        <v>93</v>
      </c>
      <c r="F73" s="206"/>
      <c r="G73" s="206"/>
      <c r="H73" s="206"/>
      <c r="I73" s="207">
        <v>-38790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99"/>
      <c r="E74" s="99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99"/>
      <c r="E75" s="206" t="s">
        <v>94</v>
      </c>
      <c r="F75" s="206"/>
      <c r="G75" s="206"/>
      <c r="H75" s="206"/>
      <c r="I75" s="207">
        <f>(I67+I68+I69+I70+I71+I73+I76+I72)</f>
        <v>63266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99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99"/>
      <c r="E77" s="99"/>
      <c r="F77" s="79"/>
      <c r="G77" s="97"/>
      <c r="H77" s="97"/>
      <c r="I77" s="98"/>
      <c r="J77" s="98"/>
      <c r="K77" s="98"/>
      <c r="L77" s="98"/>
      <c r="M77" s="98"/>
      <c r="N77" s="82"/>
    </row>
    <row r="78" spans="1:14" x14ac:dyDescent="0.25">
      <c r="A78" s="209" t="s">
        <v>108</v>
      </c>
      <c r="B78" s="209"/>
      <c r="C78" s="209"/>
      <c r="D78" s="99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42100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20782</v>
      </c>
      <c r="J81" s="204"/>
      <c r="K81" s="204"/>
      <c r="L81" s="204"/>
      <c r="M81" s="204"/>
      <c r="N81" s="204"/>
    </row>
    <row r="82" spans="1:14" x14ac:dyDescent="0.25">
      <c r="A82" s="99"/>
      <c r="B82" s="99"/>
      <c r="C82" s="99"/>
      <c r="D82" s="86"/>
      <c r="E82" s="203" t="s">
        <v>100</v>
      </c>
      <c r="F82" s="203"/>
      <c r="G82" s="203"/>
      <c r="H82" s="203"/>
      <c r="I82" s="204">
        <v>395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375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95"/>
      <c r="F85" s="95"/>
      <c r="G85" s="95"/>
      <c r="H85" s="95"/>
      <c r="I85" s="96"/>
      <c r="J85" s="96"/>
      <c r="K85" s="96"/>
      <c r="L85" s="96"/>
      <c r="M85" s="96"/>
      <c r="N85" s="96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63652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95"/>
      <c r="F87" s="95"/>
      <c r="G87" s="95"/>
      <c r="H87" s="95"/>
      <c r="I87" s="96"/>
      <c r="J87" s="96"/>
      <c r="K87" s="96"/>
      <c r="L87" s="96"/>
      <c r="M87" s="96"/>
      <c r="N87" s="96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386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130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2018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24289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3463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3909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3492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6538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0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1691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1937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384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286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877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139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91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289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178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183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407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192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105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230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552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753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91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276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242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818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32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253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1134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223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354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943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4376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43709</v>
      </c>
      <c r="D44" s="21">
        <f t="shared" si="0"/>
        <v>3347</v>
      </c>
      <c r="E44" s="22">
        <f t="shared" si="0"/>
        <v>609</v>
      </c>
      <c r="F44" s="22">
        <f t="shared" si="0"/>
        <v>670</v>
      </c>
      <c r="G44" s="22">
        <f t="shared" si="0"/>
        <v>1887</v>
      </c>
      <c r="H44" s="22">
        <f t="shared" si="0"/>
        <v>1691</v>
      </c>
      <c r="I44" s="22">
        <f t="shared" si="0"/>
        <v>2638</v>
      </c>
      <c r="J44" s="22">
        <f t="shared" si="0"/>
        <v>1937</v>
      </c>
      <c r="K44" s="23">
        <f t="shared" si="0"/>
        <v>4376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43709</v>
      </c>
      <c r="D46" s="26">
        <f t="shared" si="1"/>
        <v>3347</v>
      </c>
      <c r="E46" s="27">
        <f t="shared" si="1"/>
        <v>609</v>
      </c>
      <c r="F46" s="27">
        <f t="shared" si="1"/>
        <v>670</v>
      </c>
      <c r="G46" s="27">
        <f t="shared" si="1"/>
        <v>1887</v>
      </c>
      <c r="H46" s="27">
        <f t="shared" si="1"/>
        <v>1691</v>
      </c>
      <c r="I46" s="27">
        <f t="shared" si="1"/>
        <v>2638</v>
      </c>
      <c r="J46" s="27">
        <f t="shared" si="1"/>
        <v>1937</v>
      </c>
      <c r="K46" s="28">
        <f t="shared" si="1"/>
        <v>4376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458944.5</v>
      </c>
      <c r="D51" s="48">
        <f t="shared" si="2"/>
        <v>34139.399999999994</v>
      </c>
      <c r="E51" s="49">
        <f t="shared" si="2"/>
        <v>6211.7999999999993</v>
      </c>
      <c r="F51" s="49">
        <f t="shared" si="2"/>
        <v>6833.9999999999991</v>
      </c>
      <c r="G51" s="49">
        <f t="shared" si="2"/>
        <v>19436.100000000002</v>
      </c>
      <c r="H51" s="49">
        <f t="shared" si="2"/>
        <v>17755.5</v>
      </c>
      <c r="I51" s="49">
        <f t="shared" si="2"/>
        <v>27435.200000000001</v>
      </c>
      <c r="J51" s="49">
        <f t="shared" si="2"/>
        <v>20532.2</v>
      </c>
      <c r="K51" s="50">
        <f t="shared" si="2"/>
        <v>45510.400000000001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291.18899999999996</v>
      </c>
      <c r="E56" s="66">
        <f>(E46*E54)</f>
        <v>52.982999999999997</v>
      </c>
      <c r="F56" s="66">
        <f>(F46*F54)</f>
        <v>58.29</v>
      </c>
      <c r="G56" s="66">
        <f>(G46*G54)</f>
        <v>164.16899999999998</v>
      </c>
      <c r="H56" s="66">
        <f t="shared" ref="H56" si="3">(H46*H54)</f>
        <v>147.11699999999999</v>
      </c>
      <c r="I56" s="66">
        <f>(I46*I54)</f>
        <v>229.50599999999997</v>
      </c>
      <c r="J56" s="66">
        <f>(J46*J54)</f>
        <v>168.51899999999998</v>
      </c>
      <c r="K56" s="67">
        <f>(K46*K54)</f>
        <v>380.71199999999999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60864</v>
      </c>
      <c r="C58" s="214"/>
      <c r="D58" s="71" t="s">
        <v>70</v>
      </c>
      <c r="E58" s="218">
        <v>45033</v>
      </c>
      <c r="F58" s="218"/>
      <c r="G58" s="218"/>
      <c r="H58" s="218"/>
      <c r="I58" s="219" t="s">
        <v>110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374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60897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60897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60490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636799.1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60897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1492.4849999999999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638291.58499999996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38790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10.552018267482229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60897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395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45033</v>
      </c>
      <c r="B73" s="212"/>
      <c r="C73" s="212"/>
      <c r="D73" s="105"/>
      <c r="E73" s="206" t="s">
        <v>93</v>
      </c>
      <c r="F73" s="206"/>
      <c r="G73" s="206"/>
      <c r="H73" s="206"/>
      <c r="I73" s="207">
        <v>-35885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63802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110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43300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20331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395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374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64400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598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131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2086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24328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3531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3618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2784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6441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2152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1762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1873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341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293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889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135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122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289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180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407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190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121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104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247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537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753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91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274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245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824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245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388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255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369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905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4408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42788</v>
      </c>
      <c r="D44" s="21">
        <f t="shared" si="0"/>
        <v>3537</v>
      </c>
      <c r="E44" s="22">
        <f t="shared" si="0"/>
        <v>610</v>
      </c>
      <c r="F44" s="22">
        <f t="shared" si="0"/>
        <v>634</v>
      </c>
      <c r="G44" s="22">
        <f t="shared" si="0"/>
        <v>1141</v>
      </c>
      <c r="H44" s="22">
        <f t="shared" si="0"/>
        <v>1762</v>
      </c>
      <c r="I44" s="22">
        <f t="shared" si="0"/>
        <v>2618</v>
      </c>
      <c r="J44" s="22">
        <f t="shared" si="0"/>
        <v>4025</v>
      </c>
      <c r="K44" s="23">
        <f t="shared" si="0"/>
        <v>4408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42788</v>
      </c>
      <c r="D46" s="26">
        <f t="shared" si="1"/>
        <v>3537</v>
      </c>
      <c r="E46" s="27">
        <f t="shared" si="1"/>
        <v>610</v>
      </c>
      <c r="F46" s="27">
        <f t="shared" si="1"/>
        <v>634</v>
      </c>
      <c r="G46" s="27">
        <f t="shared" si="1"/>
        <v>1141</v>
      </c>
      <c r="H46" s="27">
        <f t="shared" si="1"/>
        <v>1762</v>
      </c>
      <c r="I46" s="27">
        <f t="shared" si="1"/>
        <v>2618</v>
      </c>
      <c r="J46" s="27">
        <f t="shared" si="1"/>
        <v>4025</v>
      </c>
      <c r="K46" s="28">
        <f t="shared" si="1"/>
        <v>4408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449274</v>
      </c>
      <c r="D51" s="48">
        <f t="shared" si="2"/>
        <v>36077.399999999994</v>
      </c>
      <c r="E51" s="49">
        <f t="shared" si="2"/>
        <v>6222</v>
      </c>
      <c r="F51" s="49">
        <f t="shared" si="2"/>
        <v>6466.7999999999993</v>
      </c>
      <c r="G51" s="49">
        <f t="shared" si="2"/>
        <v>11752.300000000001</v>
      </c>
      <c r="H51" s="49">
        <f t="shared" si="2"/>
        <v>18501</v>
      </c>
      <c r="I51" s="49">
        <f t="shared" si="2"/>
        <v>27227.200000000001</v>
      </c>
      <c r="J51" s="49">
        <f t="shared" si="2"/>
        <v>42665</v>
      </c>
      <c r="K51" s="50">
        <f t="shared" si="2"/>
        <v>45843.200000000004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307.71899999999999</v>
      </c>
      <c r="E56" s="66">
        <f>(E46*E54)</f>
        <v>53.069999999999993</v>
      </c>
      <c r="F56" s="66">
        <f>(F46*F54)</f>
        <v>55.157999999999994</v>
      </c>
      <c r="G56" s="66">
        <f>(G46*G54)</f>
        <v>99.266999999999996</v>
      </c>
      <c r="H56" s="66">
        <f t="shared" ref="H56" si="3">(H46*H54)</f>
        <v>153.29399999999998</v>
      </c>
      <c r="I56" s="66">
        <f>(I46*I54)</f>
        <v>227.76599999999999</v>
      </c>
      <c r="J56" s="66">
        <f>(J46*J54)</f>
        <v>350.17499999999995</v>
      </c>
      <c r="K56" s="67">
        <f>(K46*K54)</f>
        <v>383.49599999999998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61523</v>
      </c>
      <c r="C58" s="214"/>
      <c r="D58" s="71" t="s">
        <v>70</v>
      </c>
      <c r="E58" s="218">
        <v>45034</v>
      </c>
      <c r="F58" s="218"/>
      <c r="G58" s="218"/>
      <c r="H58" s="218"/>
      <c r="I58" s="219" t="s">
        <v>113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382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61519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61519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61141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644028.89999999991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61519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1629.9449999999997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645658.84499999986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35885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10.560161675471448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61519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1227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45034</v>
      </c>
      <c r="B73" s="212"/>
      <c r="C73" s="212"/>
      <c r="D73" s="105"/>
      <c r="E73" s="206" t="s">
        <v>93</v>
      </c>
      <c r="F73" s="206"/>
      <c r="G73" s="206"/>
      <c r="H73" s="206"/>
      <c r="I73" s="207">
        <v>-34775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62629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113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44200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942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17318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285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382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63127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498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2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143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2076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24337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3473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3967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3482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6877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2178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1743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1877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390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865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134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295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160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184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409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187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124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106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236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536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754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87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277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242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894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50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227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793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253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364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979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4479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44212</v>
      </c>
      <c r="D44" s="21">
        <f t="shared" si="0"/>
        <v>3375</v>
      </c>
      <c r="E44" s="22">
        <f t="shared" si="0"/>
        <v>606</v>
      </c>
      <c r="F44" s="22">
        <f t="shared" si="0"/>
        <v>656</v>
      </c>
      <c r="G44" s="22">
        <f t="shared" si="0"/>
        <v>1547</v>
      </c>
      <c r="H44" s="22">
        <f t="shared" si="0"/>
        <v>1743</v>
      </c>
      <c r="I44" s="22">
        <f t="shared" si="0"/>
        <v>2738</v>
      </c>
      <c r="J44" s="22">
        <f t="shared" si="0"/>
        <v>4055</v>
      </c>
      <c r="K44" s="23">
        <f t="shared" si="0"/>
        <v>4479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44212</v>
      </c>
      <c r="D46" s="26">
        <f t="shared" si="1"/>
        <v>3375</v>
      </c>
      <c r="E46" s="27">
        <f t="shared" si="1"/>
        <v>606</v>
      </c>
      <c r="F46" s="27">
        <f t="shared" si="1"/>
        <v>656</v>
      </c>
      <c r="G46" s="27">
        <f t="shared" si="1"/>
        <v>1547</v>
      </c>
      <c r="H46" s="27">
        <f t="shared" si="1"/>
        <v>1743</v>
      </c>
      <c r="I46" s="27">
        <f t="shared" si="1"/>
        <v>2738</v>
      </c>
      <c r="J46" s="27">
        <f t="shared" si="1"/>
        <v>4055</v>
      </c>
      <c r="K46" s="28">
        <f t="shared" si="1"/>
        <v>4479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464226</v>
      </c>
      <c r="D51" s="48">
        <f t="shared" si="2"/>
        <v>34425</v>
      </c>
      <c r="E51" s="49">
        <f t="shared" si="2"/>
        <v>6181.2</v>
      </c>
      <c r="F51" s="49">
        <f t="shared" si="2"/>
        <v>6691.2</v>
      </c>
      <c r="G51" s="49">
        <f t="shared" si="2"/>
        <v>15934.1</v>
      </c>
      <c r="H51" s="49">
        <f t="shared" si="2"/>
        <v>18301.5</v>
      </c>
      <c r="I51" s="49">
        <f t="shared" si="2"/>
        <v>28475.200000000001</v>
      </c>
      <c r="J51" s="49">
        <f t="shared" si="2"/>
        <v>42983</v>
      </c>
      <c r="K51" s="50">
        <f t="shared" si="2"/>
        <v>46581.599999999999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293.625</v>
      </c>
      <c r="E56" s="66">
        <f>(E46*E54)</f>
        <v>52.721999999999994</v>
      </c>
      <c r="F56" s="66">
        <f>(F46*F54)</f>
        <v>57.071999999999996</v>
      </c>
      <c r="G56" s="66">
        <f>(G46*G54)</f>
        <v>134.589</v>
      </c>
      <c r="H56" s="66">
        <f t="shared" ref="H56" si="3">(H46*H54)</f>
        <v>151.64099999999999</v>
      </c>
      <c r="I56" s="66">
        <f>(I46*I54)</f>
        <v>238.20599999999999</v>
      </c>
      <c r="J56" s="66">
        <f>(J46*J54)</f>
        <v>352.78499999999997</v>
      </c>
      <c r="K56" s="67">
        <f>(K46*K54)</f>
        <v>389.67299999999994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63411</v>
      </c>
      <c r="C58" s="214"/>
      <c r="D58" s="71" t="s">
        <v>70</v>
      </c>
      <c r="E58" s="218">
        <v>45035</v>
      </c>
      <c r="F58" s="218"/>
      <c r="G58" s="218"/>
      <c r="H58" s="218"/>
      <c r="I58" s="219" t="s">
        <v>115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413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63418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63418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62998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663798.79999999993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63418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1670.3129999999999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665469.1129999999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34775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10.56333713768691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63418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270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45035</v>
      </c>
      <c r="B73" s="212"/>
      <c r="C73" s="212"/>
      <c r="D73" s="105"/>
      <c r="E73" s="206" t="s">
        <v>93</v>
      </c>
      <c r="F73" s="206"/>
      <c r="G73" s="206"/>
      <c r="H73" s="206"/>
      <c r="I73" s="207">
        <v>-27646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70547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115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48750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21778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270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413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71211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664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107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2076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22911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3424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3725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2619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6470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2067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1713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1977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422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276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726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149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236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178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156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378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150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104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128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0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505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725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108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266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180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864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99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135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218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770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205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296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946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4426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41225</v>
      </c>
      <c r="D44" s="21">
        <f t="shared" si="0"/>
        <v>3057</v>
      </c>
      <c r="E44" s="22">
        <f t="shared" si="0"/>
        <v>554</v>
      </c>
      <c r="F44" s="22">
        <f t="shared" si="0"/>
        <v>698</v>
      </c>
      <c r="G44" s="22">
        <f t="shared" si="0"/>
        <v>1495</v>
      </c>
      <c r="H44" s="22">
        <f t="shared" si="0"/>
        <v>1713</v>
      </c>
      <c r="I44" s="22">
        <f t="shared" si="0"/>
        <v>2536</v>
      </c>
      <c r="J44" s="22">
        <f t="shared" si="0"/>
        <v>4044</v>
      </c>
      <c r="K44" s="23">
        <f t="shared" si="0"/>
        <v>4426</v>
      </c>
      <c r="L44" s="19">
        <f t="shared" si="0"/>
        <v>0</v>
      </c>
      <c r="M44" s="20">
        <f t="shared" si="0"/>
        <v>0</v>
      </c>
      <c r="N44" s="9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41225</v>
      </c>
      <c r="D46" s="26">
        <f t="shared" si="1"/>
        <v>3057</v>
      </c>
      <c r="E46" s="27">
        <f t="shared" si="1"/>
        <v>554</v>
      </c>
      <c r="F46" s="27">
        <f t="shared" si="1"/>
        <v>698</v>
      </c>
      <c r="G46" s="27">
        <f t="shared" si="1"/>
        <v>1495</v>
      </c>
      <c r="H46" s="27">
        <f t="shared" si="1"/>
        <v>1713</v>
      </c>
      <c r="I46" s="27">
        <f t="shared" si="1"/>
        <v>2536</v>
      </c>
      <c r="J46" s="27">
        <f t="shared" si="1"/>
        <v>4044</v>
      </c>
      <c r="K46" s="28">
        <f t="shared" si="1"/>
        <v>4426</v>
      </c>
      <c r="L46" s="24">
        <f t="shared" si="1"/>
        <v>0</v>
      </c>
      <c r="M46" s="25">
        <f t="shared" si="1"/>
        <v>0</v>
      </c>
      <c r="N46" s="9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44"/>
      <c r="B50" s="45"/>
      <c r="C50" s="45"/>
      <c r="D50" s="45"/>
      <c r="E50" s="45"/>
      <c r="F50" s="45"/>
      <c r="G50" s="45"/>
      <c r="H50" s="45"/>
      <c r="I50" s="44"/>
      <c r="J50" s="44"/>
      <c r="K50" s="44"/>
      <c r="L50" s="44"/>
      <c r="M50" s="44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432862.5</v>
      </c>
      <c r="D51" s="48">
        <f t="shared" si="2"/>
        <v>31181.399999999998</v>
      </c>
      <c r="E51" s="49">
        <f t="shared" si="2"/>
        <v>5650.7999999999993</v>
      </c>
      <c r="F51" s="49">
        <f t="shared" si="2"/>
        <v>7119.5999999999995</v>
      </c>
      <c r="G51" s="49">
        <f t="shared" si="2"/>
        <v>15398.500000000002</v>
      </c>
      <c r="H51" s="49">
        <f t="shared" si="2"/>
        <v>17986.5</v>
      </c>
      <c r="I51" s="49">
        <f t="shared" si="2"/>
        <v>26374.400000000001</v>
      </c>
      <c r="J51" s="49">
        <f t="shared" si="2"/>
        <v>42866.400000000001</v>
      </c>
      <c r="K51" s="50">
        <f t="shared" si="2"/>
        <v>46030.400000000001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44"/>
      <c r="B55" s="44"/>
      <c r="C55" s="44"/>
      <c r="D55" s="44"/>
      <c r="E55" s="45"/>
      <c r="F55" s="45"/>
      <c r="G55" s="45"/>
      <c r="H55" s="44"/>
      <c r="I55" s="44"/>
      <c r="J55" s="44"/>
      <c r="K55" s="44"/>
      <c r="L55" s="44"/>
      <c r="M55" s="44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265.959</v>
      </c>
      <c r="E56" s="66">
        <f>(E46*E54)</f>
        <v>48.197999999999993</v>
      </c>
      <c r="F56" s="66">
        <f>(F46*F54)</f>
        <v>60.725999999999999</v>
      </c>
      <c r="G56" s="66">
        <f>(G46*G54)</f>
        <v>130.065</v>
      </c>
      <c r="H56" s="66">
        <f t="shared" ref="H56" si="3">(H46*H54)</f>
        <v>149.03099999999998</v>
      </c>
      <c r="I56" s="66">
        <f>(I46*I54)</f>
        <v>220.63199999999998</v>
      </c>
      <c r="J56" s="66">
        <f>(J46*J54)</f>
        <v>351.82799999999997</v>
      </c>
      <c r="K56" s="67">
        <f>(K46*K54)</f>
        <v>385.06199999999995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44"/>
      <c r="B57" s="44"/>
      <c r="C57" s="44"/>
      <c r="D57" s="44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59748</v>
      </c>
      <c r="C58" s="214"/>
      <c r="D58" s="71" t="s">
        <v>70</v>
      </c>
      <c r="E58" s="218">
        <v>45018</v>
      </c>
      <c r="F58" s="218"/>
      <c r="G58" s="218"/>
      <c r="H58" s="218"/>
      <c r="I58" s="219" t="s">
        <v>108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300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59752</v>
      </c>
      <c r="J59" s="204"/>
      <c r="K59" s="204"/>
      <c r="L59" s="204"/>
      <c r="M59" s="204"/>
      <c r="N59" s="204"/>
    </row>
    <row r="60" spans="1:14" ht="15.75" thickBot="1" x14ac:dyDescent="0.3">
      <c r="A60" s="44"/>
      <c r="B60" s="72"/>
      <c r="C60" s="72"/>
      <c r="D60" s="71"/>
      <c r="E60" s="203" t="s">
        <v>73</v>
      </c>
      <c r="F60" s="203"/>
      <c r="G60" s="203"/>
      <c r="H60" s="203"/>
      <c r="I60" s="204">
        <v>59752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59448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44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625470.5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59752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1611.5009999999997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44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627082.00100000005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44"/>
      <c r="B67" s="73"/>
      <c r="C67" s="73"/>
      <c r="D67" s="44"/>
      <c r="E67" s="206" t="s">
        <v>84</v>
      </c>
      <c r="F67" s="206"/>
      <c r="G67" s="206"/>
      <c r="H67" s="206"/>
      <c r="I67" s="207">
        <v>48273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10.54841207441798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44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59752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566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45018</v>
      </c>
      <c r="B73" s="212"/>
      <c r="C73" s="212"/>
      <c r="D73" s="44"/>
      <c r="E73" s="206" t="s">
        <v>93</v>
      </c>
      <c r="F73" s="206"/>
      <c r="G73" s="206"/>
      <c r="H73" s="206"/>
      <c r="I73" s="207">
        <v>-45233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44"/>
      <c r="E74" s="44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44"/>
      <c r="E75" s="206" t="s">
        <v>94</v>
      </c>
      <c r="F75" s="206"/>
      <c r="G75" s="206"/>
      <c r="H75" s="206"/>
      <c r="I75" s="207">
        <f>(I67+I68+I69+I70+I71+I73+I76+I72)</f>
        <v>62792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44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44"/>
      <c r="E77" s="44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108</v>
      </c>
      <c r="B78" s="209"/>
      <c r="C78" s="209"/>
      <c r="D78" s="44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37600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301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24624</v>
      </c>
      <c r="J81" s="204"/>
      <c r="K81" s="204"/>
      <c r="L81" s="204"/>
      <c r="M81" s="204"/>
      <c r="N81" s="204"/>
    </row>
    <row r="82" spans="1:14" x14ac:dyDescent="0.25">
      <c r="A82" s="44"/>
      <c r="B82" s="44"/>
      <c r="C82" s="44"/>
      <c r="D82" s="86"/>
      <c r="E82" s="203" t="s">
        <v>100</v>
      </c>
      <c r="F82" s="203"/>
      <c r="G82" s="203"/>
      <c r="H82" s="203"/>
      <c r="I82" s="204">
        <v>265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300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63090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298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132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2018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24124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3541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3541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3298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6295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2070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1756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1918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378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271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924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146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107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195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152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174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188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59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101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247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527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794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86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270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250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769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225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733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342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870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4362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42817</v>
      </c>
      <c r="D44" s="21">
        <f t="shared" si="0"/>
        <v>3256</v>
      </c>
      <c r="E44" s="22">
        <f t="shared" si="0"/>
        <v>606</v>
      </c>
      <c r="F44" s="22">
        <f t="shared" si="0"/>
        <v>649</v>
      </c>
      <c r="G44" s="22">
        <f t="shared" si="0"/>
        <v>1527</v>
      </c>
      <c r="H44" s="22">
        <f t="shared" si="0"/>
        <v>1756</v>
      </c>
      <c r="I44" s="22">
        <f t="shared" si="0"/>
        <v>2563</v>
      </c>
      <c r="J44" s="22">
        <f t="shared" si="0"/>
        <v>3988</v>
      </c>
      <c r="K44" s="23">
        <f t="shared" si="0"/>
        <v>4362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42817</v>
      </c>
      <c r="D46" s="26">
        <f t="shared" si="1"/>
        <v>3256</v>
      </c>
      <c r="E46" s="27">
        <f t="shared" si="1"/>
        <v>606</v>
      </c>
      <c r="F46" s="27">
        <f t="shared" si="1"/>
        <v>649</v>
      </c>
      <c r="G46" s="27">
        <f t="shared" si="1"/>
        <v>1527</v>
      </c>
      <c r="H46" s="27">
        <f t="shared" si="1"/>
        <v>1756</v>
      </c>
      <c r="I46" s="27">
        <f t="shared" si="1"/>
        <v>2563</v>
      </c>
      <c r="J46" s="27">
        <f t="shared" si="1"/>
        <v>3988</v>
      </c>
      <c r="K46" s="28">
        <f t="shared" si="1"/>
        <v>4362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449578.5</v>
      </c>
      <c r="D51" s="48">
        <f t="shared" si="2"/>
        <v>33211.199999999997</v>
      </c>
      <c r="E51" s="49">
        <f t="shared" si="2"/>
        <v>6181.2</v>
      </c>
      <c r="F51" s="49">
        <f t="shared" si="2"/>
        <v>6619.7999999999993</v>
      </c>
      <c r="G51" s="49">
        <f t="shared" si="2"/>
        <v>15728.1</v>
      </c>
      <c r="H51" s="49">
        <f t="shared" si="2"/>
        <v>18438</v>
      </c>
      <c r="I51" s="49">
        <f t="shared" si="2"/>
        <v>26655.200000000001</v>
      </c>
      <c r="J51" s="49">
        <f t="shared" si="2"/>
        <v>42272.799999999996</v>
      </c>
      <c r="K51" s="50">
        <f t="shared" si="2"/>
        <v>45364.800000000003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283.27199999999999</v>
      </c>
      <c r="E56" s="66">
        <f>(E46*E54)</f>
        <v>52.721999999999994</v>
      </c>
      <c r="F56" s="66">
        <f>(F46*F54)</f>
        <v>56.462999999999994</v>
      </c>
      <c r="G56" s="66">
        <f>(G46*G54)</f>
        <v>132.84899999999999</v>
      </c>
      <c r="H56" s="66">
        <f t="shared" ref="H56" si="3">(H46*H54)</f>
        <v>152.77199999999999</v>
      </c>
      <c r="I56" s="66">
        <f>(I46*I54)</f>
        <v>222.98099999999999</v>
      </c>
      <c r="J56" s="66">
        <f>(J46*J54)</f>
        <v>346.95599999999996</v>
      </c>
      <c r="K56" s="67">
        <f>(K46*K54)</f>
        <v>379.49399999999997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61524</v>
      </c>
      <c r="C58" s="214"/>
      <c r="D58" s="71" t="s">
        <v>70</v>
      </c>
      <c r="E58" s="218">
        <v>45036</v>
      </c>
      <c r="F58" s="218"/>
      <c r="G58" s="218"/>
      <c r="H58" s="218"/>
      <c r="I58" s="219" t="s">
        <v>117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419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61519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61519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61105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644049.60000000009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61519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1627.5089999999998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645677.10900000005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27646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10.566682088208822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61519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383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45036</v>
      </c>
      <c r="B73" s="212"/>
      <c r="C73" s="212"/>
      <c r="D73" s="105"/>
      <c r="E73" s="206" t="s">
        <v>93</v>
      </c>
      <c r="F73" s="206"/>
      <c r="G73" s="206"/>
      <c r="H73" s="206"/>
      <c r="I73" s="207">
        <v>-11353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77812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117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48475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58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28260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325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419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77537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-275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33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133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2105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23881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3434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3832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3463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6441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2076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1664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1963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410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247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929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136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315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147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177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361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167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0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179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533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698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66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250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253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863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131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222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701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335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909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4304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43156</v>
      </c>
      <c r="D44" s="21">
        <f t="shared" si="0"/>
        <v>2949</v>
      </c>
      <c r="E44" s="22">
        <f t="shared" si="0"/>
        <v>569</v>
      </c>
      <c r="F44" s="22">
        <f t="shared" si="0"/>
        <v>657</v>
      </c>
      <c r="G44" s="22">
        <f t="shared" si="0"/>
        <v>1399</v>
      </c>
      <c r="H44" s="22">
        <f t="shared" si="0"/>
        <v>1664</v>
      </c>
      <c r="I44" s="22">
        <f t="shared" si="0"/>
        <v>2701</v>
      </c>
      <c r="J44" s="22">
        <f t="shared" si="0"/>
        <v>4039</v>
      </c>
      <c r="K44" s="23">
        <f t="shared" si="0"/>
        <v>4304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43156</v>
      </c>
      <c r="D46" s="26">
        <f t="shared" si="1"/>
        <v>2949</v>
      </c>
      <c r="E46" s="27">
        <f t="shared" si="1"/>
        <v>569</v>
      </c>
      <c r="F46" s="27">
        <f t="shared" si="1"/>
        <v>657</v>
      </c>
      <c r="G46" s="27">
        <f t="shared" si="1"/>
        <v>1399</v>
      </c>
      <c r="H46" s="27">
        <f t="shared" si="1"/>
        <v>1664</v>
      </c>
      <c r="I46" s="27">
        <f t="shared" si="1"/>
        <v>2701</v>
      </c>
      <c r="J46" s="27">
        <f t="shared" si="1"/>
        <v>4039</v>
      </c>
      <c r="K46" s="28">
        <f t="shared" si="1"/>
        <v>4304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453138</v>
      </c>
      <c r="D51" s="48">
        <f t="shared" si="2"/>
        <v>30079.8</v>
      </c>
      <c r="E51" s="49">
        <f t="shared" si="2"/>
        <v>5803.7999999999993</v>
      </c>
      <c r="F51" s="49">
        <f t="shared" si="2"/>
        <v>6701.4</v>
      </c>
      <c r="G51" s="49">
        <f t="shared" si="2"/>
        <v>14409.7</v>
      </c>
      <c r="H51" s="49">
        <f t="shared" si="2"/>
        <v>17472</v>
      </c>
      <c r="I51" s="49">
        <f t="shared" si="2"/>
        <v>28090.400000000001</v>
      </c>
      <c r="J51" s="49">
        <f t="shared" si="2"/>
        <v>42813.4</v>
      </c>
      <c r="K51" s="50">
        <f t="shared" si="2"/>
        <v>44761.599999999999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256.56299999999999</v>
      </c>
      <c r="E56" s="66">
        <f>(E46*E54)</f>
        <v>49.503</v>
      </c>
      <c r="F56" s="66">
        <f>(F46*F54)</f>
        <v>57.158999999999999</v>
      </c>
      <c r="G56" s="66">
        <f>(G46*G54)</f>
        <v>121.71299999999999</v>
      </c>
      <c r="H56" s="66">
        <f t="shared" ref="H56" si="3">(H46*H54)</f>
        <v>144.768</v>
      </c>
      <c r="I56" s="66">
        <f>(I46*I54)</f>
        <v>234.98699999999999</v>
      </c>
      <c r="J56" s="66">
        <f>(J46*J54)</f>
        <v>351.39299999999997</v>
      </c>
      <c r="K56" s="67">
        <f>(K46*K54)</f>
        <v>374.44799999999998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61438</v>
      </c>
      <c r="C58" s="214"/>
      <c r="D58" s="71" t="s">
        <v>70</v>
      </c>
      <c r="E58" s="218">
        <v>45037</v>
      </c>
      <c r="F58" s="218"/>
      <c r="G58" s="218"/>
      <c r="H58" s="218"/>
      <c r="I58" s="219" t="s">
        <v>119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61450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61450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61438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643270.1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61450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1590.5340000000001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644860.63399999996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11353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10.49612021875712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61450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45037</v>
      </c>
      <c r="B73" s="212"/>
      <c r="C73" s="212"/>
      <c r="D73" s="105"/>
      <c r="E73" s="206" t="s">
        <v>93</v>
      </c>
      <c r="F73" s="206"/>
      <c r="G73" s="206"/>
      <c r="H73" s="206"/>
      <c r="I73" s="207">
        <v>-72803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119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0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0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134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2134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24745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3531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3841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3395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7343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2163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1833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1871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400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923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152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228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145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182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427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191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224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210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232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544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853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267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274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843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140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242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805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248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326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899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4560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44989</v>
      </c>
      <c r="D44" s="21">
        <f t="shared" si="0"/>
        <v>3777</v>
      </c>
      <c r="E44" s="22">
        <f t="shared" si="0"/>
        <v>647</v>
      </c>
      <c r="F44" s="22">
        <f t="shared" si="0"/>
        <v>656</v>
      </c>
      <c r="G44" s="22">
        <f t="shared" si="0"/>
        <v>1658</v>
      </c>
      <c r="H44" s="22">
        <f t="shared" si="0"/>
        <v>1833</v>
      </c>
      <c r="I44" s="22">
        <f t="shared" si="0"/>
        <v>2665</v>
      </c>
      <c r="J44" s="22">
        <f t="shared" si="0"/>
        <v>4034</v>
      </c>
      <c r="K44" s="23">
        <f t="shared" si="0"/>
        <v>4560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44989</v>
      </c>
      <c r="D46" s="26">
        <f t="shared" si="1"/>
        <v>3777</v>
      </c>
      <c r="E46" s="27">
        <f t="shared" si="1"/>
        <v>647</v>
      </c>
      <c r="F46" s="27">
        <f t="shared" si="1"/>
        <v>656</v>
      </c>
      <c r="G46" s="27">
        <f t="shared" si="1"/>
        <v>1658</v>
      </c>
      <c r="H46" s="27">
        <f t="shared" si="1"/>
        <v>1833</v>
      </c>
      <c r="I46" s="27">
        <f t="shared" si="1"/>
        <v>2665</v>
      </c>
      <c r="J46" s="27">
        <f t="shared" si="1"/>
        <v>4034</v>
      </c>
      <c r="K46" s="28">
        <f t="shared" si="1"/>
        <v>4560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472384.5</v>
      </c>
      <c r="D51" s="48">
        <f t="shared" si="2"/>
        <v>38525.399999999994</v>
      </c>
      <c r="E51" s="49">
        <f t="shared" si="2"/>
        <v>6599.4</v>
      </c>
      <c r="F51" s="49">
        <f t="shared" si="2"/>
        <v>6691.2</v>
      </c>
      <c r="G51" s="49">
        <f t="shared" si="2"/>
        <v>17077.400000000001</v>
      </c>
      <c r="H51" s="49">
        <f t="shared" si="2"/>
        <v>19246.5</v>
      </c>
      <c r="I51" s="49">
        <f t="shared" si="2"/>
        <v>27716</v>
      </c>
      <c r="J51" s="49">
        <f t="shared" si="2"/>
        <v>42760.4</v>
      </c>
      <c r="K51" s="50">
        <f t="shared" si="2"/>
        <v>47424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328.59899999999999</v>
      </c>
      <c r="E56" s="66">
        <f>(E46*E54)</f>
        <v>56.288999999999994</v>
      </c>
      <c r="F56" s="66">
        <f>(F46*F54)</f>
        <v>57.071999999999996</v>
      </c>
      <c r="G56" s="66">
        <f>(G46*G54)</f>
        <v>144.24599999999998</v>
      </c>
      <c r="H56" s="66">
        <f t="shared" ref="H56" si="3">(H46*H54)</f>
        <v>159.47099999999998</v>
      </c>
      <c r="I56" s="66">
        <f>(I46*I54)</f>
        <v>231.85499999999999</v>
      </c>
      <c r="J56" s="66">
        <f>(J46*J54)</f>
        <v>350.95799999999997</v>
      </c>
      <c r="K56" s="67">
        <f>(K46*K54)</f>
        <v>396.71999999999997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64819</v>
      </c>
      <c r="C58" s="214"/>
      <c r="D58" s="71" t="s">
        <v>70</v>
      </c>
      <c r="E58" s="218">
        <v>45038</v>
      </c>
      <c r="F58" s="218"/>
      <c r="G58" s="218"/>
      <c r="H58" s="218"/>
      <c r="I58" s="219" t="s">
        <v>106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354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64816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64816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64465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678424.8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64816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1725.2099999999998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680150.01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72803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10.550686574109982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64816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325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45038</v>
      </c>
      <c r="B73" s="212"/>
      <c r="C73" s="212"/>
      <c r="D73" s="105"/>
      <c r="E73" s="206" t="s">
        <v>93</v>
      </c>
      <c r="F73" s="206"/>
      <c r="G73" s="206"/>
      <c r="H73" s="206"/>
      <c r="I73" s="207">
        <v>-59816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77803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106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47600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29554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325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354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77833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30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135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2241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24231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3453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3987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3405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6674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2037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1704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2006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386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262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899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157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296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165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166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397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0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111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0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525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5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06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788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98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273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269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845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149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241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800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267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367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934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4578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6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43991</v>
      </c>
      <c r="D44" s="21">
        <f t="shared" si="0"/>
        <v>3132</v>
      </c>
      <c r="E44" s="22">
        <f t="shared" si="0"/>
        <v>640</v>
      </c>
      <c r="F44" s="22">
        <f t="shared" si="0"/>
        <v>648</v>
      </c>
      <c r="G44" s="22">
        <f t="shared" si="0"/>
        <v>1588</v>
      </c>
      <c r="H44" s="22">
        <f t="shared" si="0"/>
        <v>1704</v>
      </c>
      <c r="I44" s="22">
        <f t="shared" si="0"/>
        <v>2678</v>
      </c>
      <c r="J44" s="22">
        <f t="shared" si="0"/>
        <v>4043</v>
      </c>
      <c r="K44" s="23">
        <f t="shared" si="0"/>
        <v>4578</v>
      </c>
      <c r="L44" s="19">
        <f t="shared" si="0"/>
        <v>0</v>
      </c>
      <c r="M44" s="20">
        <f t="shared" si="0"/>
        <v>0</v>
      </c>
      <c r="N44" s="106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6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43991</v>
      </c>
      <c r="D46" s="26">
        <f t="shared" si="1"/>
        <v>3132</v>
      </c>
      <c r="E46" s="27">
        <f t="shared" si="1"/>
        <v>640</v>
      </c>
      <c r="F46" s="27">
        <f t="shared" si="1"/>
        <v>648</v>
      </c>
      <c r="G46" s="27">
        <f t="shared" si="1"/>
        <v>1588</v>
      </c>
      <c r="H46" s="27">
        <f t="shared" si="1"/>
        <v>1704</v>
      </c>
      <c r="I46" s="27">
        <f t="shared" si="1"/>
        <v>2678</v>
      </c>
      <c r="J46" s="27">
        <f t="shared" si="1"/>
        <v>4043</v>
      </c>
      <c r="K46" s="28">
        <f t="shared" si="1"/>
        <v>4578</v>
      </c>
      <c r="L46" s="24">
        <f t="shared" si="1"/>
        <v>0</v>
      </c>
      <c r="M46" s="25">
        <f t="shared" si="1"/>
        <v>0</v>
      </c>
      <c r="N46" s="106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6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05"/>
      <c r="B50" s="45"/>
      <c r="C50" s="45"/>
      <c r="D50" s="45"/>
      <c r="E50" s="45"/>
      <c r="F50" s="45"/>
      <c r="G50" s="45"/>
      <c r="H50" s="45"/>
      <c r="I50" s="105"/>
      <c r="J50" s="105"/>
      <c r="K50" s="105"/>
      <c r="L50" s="105"/>
      <c r="M50" s="105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461905.5</v>
      </c>
      <c r="D51" s="48">
        <f t="shared" si="2"/>
        <v>31946.399999999998</v>
      </c>
      <c r="E51" s="49">
        <f t="shared" si="2"/>
        <v>6528</v>
      </c>
      <c r="F51" s="49">
        <f t="shared" si="2"/>
        <v>6609.5999999999995</v>
      </c>
      <c r="G51" s="49">
        <f t="shared" si="2"/>
        <v>16356.400000000001</v>
      </c>
      <c r="H51" s="49">
        <f t="shared" si="2"/>
        <v>17892</v>
      </c>
      <c r="I51" s="49">
        <f t="shared" si="2"/>
        <v>27851.200000000001</v>
      </c>
      <c r="J51" s="49">
        <f t="shared" si="2"/>
        <v>42855.799999999996</v>
      </c>
      <c r="K51" s="50">
        <f t="shared" si="2"/>
        <v>47611.200000000004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05"/>
      <c r="B55" s="105"/>
      <c r="C55" s="105"/>
      <c r="D55" s="105"/>
      <c r="E55" s="45"/>
      <c r="F55" s="45"/>
      <c r="G55" s="45"/>
      <c r="H55" s="105"/>
      <c r="I55" s="105"/>
      <c r="J55" s="105"/>
      <c r="K55" s="105"/>
      <c r="L55" s="105"/>
      <c r="M55" s="105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272.48399999999998</v>
      </c>
      <c r="E56" s="66">
        <f>(E46*E54)</f>
        <v>55.679999999999993</v>
      </c>
      <c r="F56" s="66">
        <f>(F46*F54)</f>
        <v>56.375999999999998</v>
      </c>
      <c r="G56" s="66">
        <f>(G46*G54)</f>
        <v>138.15599999999998</v>
      </c>
      <c r="H56" s="66">
        <f t="shared" ref="H56" si="3">(H46*H54)</f>
        <v>148.24799999999999</v>
      </c>
      <c r="I56" s="66">
        <f>(I46*I54)</f>
        <v>232.98599999999999</v>
      </c>
      <c r="J56" s="66">
        <f>(J46*J54)</f>
        <v>351.74099999999999</v>
      </c>
      <c r="K56" s="67">
        <f>(K46*K54)</f>
        <v>398.28599999999994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05"/>
      <c r="B57" s="105"/>
      <c r="C57" s="105"/>
      <c r="D57" s="105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63002</v>
      </c>
      <c r="C58" s="214"/>
      <c r="D58" s="71" t="s">
        <v>70</v>
      </c>
      <c r="E58" s="218">
        <v>45039</v>
      </c>
      <c r="F58" s="218"/>
      <c r="G58" s="218"/>
      <c r="H58" s="218"/>
      <c r="I58" s="219" t="s">
        <v>108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384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63003</v>
      </c>
      <c r="J59" s="204"/>
      <c r="K59" s="204"/>
      <c r="L59" s="204"/>
      <c r="M59" s="204"/>
      <c r="N59" s="204"/>
    </row>
    <row r="60" spans="1:14" ht="15.75" thickBot="1" x14ac:dyDescent="0.3">
      <c r="A60" s="105"/>
      <c r="B60" s="72"/>
      <c r="C60" s="72"/>
      <c r="D60" s="71"/>
      <c r="E60" s="203" t="s">
        <v>73</v>
      </c>
      <c r="F60" s="203"/>
      <c r="G60" s="203"/>
      <c r="H60" s="203"/>
      <c r="I60" s="204">
        <v>63003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62618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05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659556.1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63003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1653.9569999999999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05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661210.05700000003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05"/>
      <c r="B67" s="73"/>
      <c r="C67" s="73"/>
      <c r="D67" s="105"/>
      <c r="E67" s="206" t="s">
        <v>84</v>
      </c>
      <c r="F67" s="206"/>
      <c r="G67" s="206"/>
      <c r="H67" s="206"/>
      <c r="I67" s="207">
        <v>59816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10.559424718132167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05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63003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329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45039</v>
      </c>
      <c r="B73" s="212"/>
      <c r="C73" s="212"/>
      <c r="D73" s="105"/>
      <c r="E73" s="206" t="s">
        <v>93</v>
      </c>
      <c r="F73" s="206"/>
      <c r="G73" s="206"/>
      <c r="H73" s="206"/>
      <c r="I73" s="207">
        <v>-48182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05"/>
      <c r="E74" s="105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05"/>
      <c r="E75" s="206" t="s">
        <v>94</v>
      </c>
      <c r="F75" s="206"/>
      <c r="G75" s="206"/>
      <c r="H75" s="206"/>
      <c r="I75" s="207">
        <f>(I67+I68+I69+I70+I71+I73+I76+I72)</f>
        <v>74637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05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05"/>
      <c r="E77" s="105"/>
      <c r="F77" s="79"/>
      <c r="G77" s="103"/>
      <c r="H77" s="103"/>
      <c r="I77" s="104"/>
      <c r="J77" s="104"/>
      <c r="K77" s="104"/>
      <c r="L77" s="104"/>
      <c r="M77" s="104"/>
      <c r="N77" s="82"/>
    </row>
    <row r="78" spans="1:14" x14ac:dyDescent="0.25">
      <c r="A78" s="209" t="s">
        <v>108</v>
      </c>
      <c r="B78" s="209"/>
      <c r="C78" s="209"/>
      <c r="D78" s="105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48175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64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25205</v>
      </c>
      <c r="J81" s="204"/>
      <c r="K81" s="204"/>
      <c r="L81" s="204"/>
      <c r="M81" s="204"/>
      <c r="N81" s="204"/>
    </row>
    <row r="82" spans="1:14" x14ac:dyDescent="0.25">
      <c r="A82" s="105"/>
      <c r="B82" s="105"/>
      <c r="C82" s="105"/>
      <c r="D82" s="86"/>
      <c r="E82" s="203" t="s">
        <v>100</v>
      </c>
      <c r="F82" s="203"/>
      <c r="G82" s="203"/>
      <c r="H82" s="203"/>
      <c r="I82" s="204">
        <v>265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384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01"/>
      <c r="F85" s="101"/>
      <c r="G85" s="101"/>
      <c r="H85" s="101"/>
      <c r="I85" s="102"/>
      <c r="J85" s="102"/>
      <c r="K85" s="102"/>
      <c r="L85" s="102"/>
      <c r="M85" s="102"/>
      <c r="N85" s="102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74093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01"/>
      <c r="F87" s="101"/>
      <c r="G87" s="101"/>
      <c r="H87" s="101"/>
      <c r="I87" s="102"/>
      <c r="J87" s="102"/>
      <c r="K87" s="102"/>
      <c r="L87" s="102"/>
      <c r="M87" s="102"/>
      <c r="N87" s="102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-544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8" header="0.3" footer="0.17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136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2115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24648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3521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3880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2823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6829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2087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1703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1444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257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902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150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111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298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162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178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403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199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219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484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552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787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273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274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851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38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253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775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244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348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915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4651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43816</v>
      </c>
      <c r="D44" s="21">
        <f t="shared" si="0"/>
        <v>3759</v>
      </c>
      <c r="E44" s="22">
        <f t="shared" si="0"/>
        <v>643</v>
      </c>
      <c r="F44" s="22">
        <f t="shared" si="0"/>
        <v>675</v>
      </c>
      <c r="G44" s="22">
        <f t="shared" si="0"/>
        <v>1562</v>
      </c>
      <c r="H44" s="22">
        <f t="shared" si="0"/>
        <v>1703</v>
      </c>
      <c r="I44" s="22">
        <f t="shared" si="0"/>
        <v>2668</v>
      </c>
      <c r="J44" s="22">
        <f t="shared" si="0"/>
        <v>3531</v>
      </c>
      <c r="K44" s="23">
        <f t="shared" si="0"/>
        <v>4651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43816</v>
      </c>
      <c r="D46" s="26">
        <f t="shared" si="1"/>
        <v>3759</v>
      </c>
      <c r="E46" s="27">
        <f t="shared" si="1"/>
        <v>643</v>
      </c>
      <c r="F46" s="27">
        <f t="shared" si="1"/>
        <v>675</v>
      </c>
      <c r="G46" s="27">
        <f t="shared" si="1"/>
        <v>1562</v>
      </c>
      <c r="H46" s="27">
        <f t="shared" si="1"/>
        <v>1703</v>
      </c>
      <c r="I46" s="27">
        <f t="shared" si="1"/>
        <v>2668</v>
      </c>
      <c r="J46" s="27">
        <f t="shared" si="1"/>
        <v>3531</v>
      </c>
      <c r="K46" s="28">
        <f t="shared" si="1"/>
        <v>4651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460068</v>
      </c>
      <c r="D51" s="48">
        <f t="shared" si="2"/>
        <v>38341.799999999996</v>
      </c>
      <c r="E51" s="49">
        <f t="shared" si="2"/>
        <v>6558.5999999999995</v>
      </c>
      <c r="F51" s="49">
        <f t="shared" si="2"/>
        <v>6884.9999999999991</v>
      </c>
      <c r="G51" s="49">
        <f t="shared" si="2"/>
        <v>16088.6</v>
      </c>
      <c r="H51" s="49">
        <f t="shared" si="2"/>
        <v>17881.5</v>
      </c>
      <c r="I51" s="49">
        <f t="shared" si="2"/>
        <v>27747.200000000001</v>
      </c>
      <c r="J51" s="49">
        <f t="shared" si="2"/>
        <v>37428.6</v>
      </c>
      <c r="K51" s="50">
        <f t="shared" si="2"/>
        <v>48370.400000000001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327.03299999999996</v>
      </c>
      <c r="E56" s="66">
        <f>(E46*E54)</f>
        <v>55.940999999999995</v>
      </c>
      <c r="F56" s="66">
        <f>(F46*F54)</f>
        <v>58.724999999999994</v>
      </c>
      <c r="G56" s="66">
        <f>(G46*G54)</f>
        <v>135.89399999999998</v>
      </c>
      <c r="H56" s="66">
        <f t="shared" ref="H56" si="3">(H46*H54)</f>
        <v>148.161</v>
      </c>
      <c r="I56" s="66">
        <f>(I46*I54)</f>
        <v>232.11599999999999</v>
      </c>
      <c r="J56" s="66">
        <f>(J46*J54)</f>
        <v>307.197</v>
      </c>
      <c r="K56" s="67">
        <f>(K46*K54)</f>
        <v>404.637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63008</v>
      </c>
      <c r="C58" s="214"/>
      <c r="D58" s="71" t="s">
        <v>70</v>
      </c>
      <c r="E58" s="218">
        <v>45040</v>
      </c>
      <c r="F58" s="218"/>
      <c r="G58" s="218"/>
      <c r="H58" s="218"/>
      <c r="I58" s="219" t="s">
        <v>110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332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62993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62993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62676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659369.69999999995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62993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1669.704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661039.40399999998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48182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10.546930308251962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62993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260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45040</v>
      </c>
      <c r="B73" s="212"/>
      <c r="C73" s="212"/>
      <c r="D73" s="112"/>
      <c r="E73" s="206" t="s">
        <v>93</v>
      </c>
      <c r="F73" s="206"/>
      <c r="G73" s="206"/>
      <c r="H73" s="206"/>
      <c r="I73" s="207">
        <v>-46589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64586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110</v>
      </c>
      <c r="B78" s="209"/>
      <c r="C78" s="209"/>
      <c r="D78" s="112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41000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23752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260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332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65344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758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32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137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2008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24376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3570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4123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3521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6994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2030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1724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1904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401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258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956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151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104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299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152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414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184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111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118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263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524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800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97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267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266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831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163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254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742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256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332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904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4674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44592</v>
      </c>
      <c r="D44" s="21">
        <f t="shared" si="0"/>
        <v>3501</v>
      </c>
      <c r="E44" s="22">
        <f t="shared" si="0"/>
        <v>630</v>
      </c>
      <c r="F44" s="22">
        <f t="shared" si="0"/>
        <v>659</v>
      </c>
      <c r="G44" s="22">
        <f t="shared" si="0"/>
        <v>1542</v>
      </c>
      <c r="H44" s="22">
        <f t="shared" si="0"/>
        <v>1724</v>
      </c>
      <c r="I44" s="22">
        <f t="shared" si="0"/>
        <v>2691</v>
      </c>
      <c r="J44" s="22">
        <f t="shared" si="0"/>
        <v>3934</v>
      </c>
      <c r="K44" s="23">
        <f t="shared" si="0"/>
        <v>4674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44592</v>
      </c>
      <c r="D46" s="26">
        <f t="shared" si="1"/>
        <v>3501</v>
      </c>
      <c r="E46" s="27">
        <f t="shared" si="1"/>
        <v>630</v>
      </c>
      <c r="F46" s="27">
        <f t="shared" si="1"/>
        <v>659</v>
      </c>
      <c r="G46" s="27">
        <f t="shared" si="1"/>
        <v>1542</v>
      </c>
      <c r="H46" s="27">
        <f t="shared" si="1"/>
        <v>1724</v>
      </c>
      <c r="I46" s="27">
        <f t="shared" si="1"/>
        <v>2691</v>
      </c>
      <c r="J46" s="27">
        <f t="shared" si="1"/>
        <v>3934</v>
      </c>
      <c r="K46" s="28">
        <f t="shared" si="1"/>
        <v>4674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468216</v>
      </c>
      <c r="D51" s="48">
        <f t="shared" si="2"/>
        <v>35710.199999999997</v>
      </c>
      <c r="E51" s="49">
        <f t="shared" si="2"/>
        <v>6426</v>
      </c>
      <c r="F51" s="49">
        <f t="shared" si="2"/>
        <v>6721.7999999999993</v>
      </c>
      <c r="G51" s="49">
        <f t="shared" si="2"/>
        <v>15882.6</v>
      </c>
      <c r="H51" s="49">
        <f t="shared" si="2"/>
        <v>18102</v>
      </c>
      <c r="I51" s="49">
        <f t="shared" si="2"/>
        <v>27986.400000000001</v>
      </c>
      <c r="J51" s="49">
        <f t="shared" si="2"/>
        <v>41700.400000000001</v>
      </c>
      <c r="K51" s="50">
        <f t="shared" si="2"/>
        <v>48609.599999999999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304.58699999999999</v>
      </c>
      <c r="E56" s="66">
        <f>(E46*E54)</f>
        <v>54.809999999999995</v>
      </c>
      <c r="F56" s="66">
        <f>(F46*F54)</f>
        <v>57.332999999999998</v>
      </c>
      <c r="G56" s="66">
        <f>(G46*G54)</f>
        <v>134.154</v>
      </c>
      <c r="H56" s="66">
        <f t="shared" ref="H56" si="3">(H46*H54)</f>
        <v>149.988</v>
      </c>
      <c r="I56" s="66">
        <f>(I46*I54)</f>
        <v>234.11699999999999</v>
      </c>
      <c r="J56" s="66">
        <f>(J46*J54)</f>
        <v>342.25799999999998</v>
      </c>
      <c r="K56" s="67">
        <f>(K46*K54)</f>
        <v>406.63799999999998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63947</v>
      </c>
      <c r="C58" s="214"/>
      <c r="D58" s="71" t="s">
        <v>70</v>
      </c>
      <c r="E58" s="218">
        <v>45041</v>
      </c>
      <c r="F58" s="218"/>
      <c r="G58" s="218"/>
      <c r="H58" s="218"/>
      <c r="I58" s="219" t="s">
        <v>113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325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63954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63954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63622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669355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63954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1683.885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671038.88500000001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46589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10.547277435478295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63954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260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45041</v>
      </c>
      <c r="B73" s="212"/>
      <c r="C73" s="212"/>
      <c r="D73" s="112"/>
      <c r="E73" s="206" t="s">
        <v>93</v>
      </c>
      <c r="F73" s="206"/>
      <c r="G73" s="206"/>
      <c r="H73" s="206"/>
      <c r="I73" s="207">
        <v>-45509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65034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113</v>
      </c>
      <c r="B78" s="209"/>
      <c r="C78" s="209"/>
      <c r="D78" s="112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40150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24264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260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325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64999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-35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28999999999999998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138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2270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24648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3531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3929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3511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6984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2051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1717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1924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405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257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942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150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121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323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146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178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400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191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106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125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258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533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782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103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275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279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853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65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260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799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358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888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4761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44873</v>
      </c>
      <c r="D44" s="21">
        <f t="shared" si="0"/>
        <v>3460</v>
      </c>
      <c r="E44" s="22">
        <f t="shared" si="0"/>
        <v>657</v>
      </c>
      <c r="F44" s="22">
        <f t="shared" si="0"/>
        <v>662</v>
      </c>
      <c r="G44" s="22">
        <f t="shared" si="0"/>
        <v>1581</v>
      </c>
      <c r="H44" s="22">
        <f t="shared" si="0"/>
        <v>1717</v>
      </c>
      <c r="I44" s="22">
        <f t="shared" si="0"/>
        <v>2683</v>
      </c>
      <c r="J44" s="22">
        <f t="shared" si="0"/>
        <v>3975</v>
      </c>
      <c r="K44" s="23">
        <f t="shared" si="0"/>
        <v>4761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44873</v>
      </c>
      <c r="D46" s="26">
        <f t="shared" si="1"/>
        <v>3460</v>
      </c>
      <c r="E46" s="27">
        <f t="shared" si="1"/>
        <v>657</v>
      </c>
      <c r="F46" s="27">
        <f t="shared" si="1"/>
        <v>662</v>
      </c>
      <c r="G46" s="27">
        <f t="shared" si="1"/>
        <v>1581</v>
      </c>
      <c r="H46" s="27">
        <f t="shared" si="1"/>
        <v>1717</v>
      </c>
      <c r="I46" s="27">
        <f t="shared" si="1"/>
        <v>2683</v>
      </c>
      <c r="J46" s="27">
        <f t="shared" si="1"/>
        <v>3975</v>
      </c>
      <c r="K46" s="28">
        <f t="shared" si="1"/>
        <v>4761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471166.5</v>
      </c>
      <c r="D51" s="48">
        <f t="shared" si="2"/>
        <v>35292</v>
      </c>
      <c r="E51" s="49">
        <f t="shared" si="2"/>
        <v>6701.4</v>
      </c>
      <c r="F51" s="49">
        <f t="shared" si="2"/>
        <v>6752.4</v>
      </c>
      <c r="G51" s="49">
        <f t="shared" si="2"/>
        <v>16284.300000000001</v>
      </c>
      <c r="H51" s="49">
        <f t="shared" si="2"/>
        <v>18028.5</v>
      </c>
      <c r="I51" s="49">
        <f t="shared" si="2"/>
        <v>27903.200000000001</v>
      </c>
      <c r="J51" s="49">
        <f t="shared" si="2"/>
        <v>42135</v>
      </c>
      <c r="K51" s="50">
        <f t="shared" si="2"/>
        <v>49514.400000000001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301.02</v>
      </c>
      <c r="E56" s="66">
        <f>(E46*E54)</f>
        <v>57.158999999999999</v>
      </c>
      <c r="F56" s="66">
        <f>(F46*F54)</f>
        <v>57.593999999999994</v>
      </c>
      <c r="G56" s="66">
        <f>(G46*G54)</f>
        <v>137.547</v>
      </c>
      <c r="H56" s="66">
        <f t="shared" ref="H56" si="3">(H46*H54)</f>
        <v>149.37899999999999</v>
      </c>
      <c r="I56" s="66">
        <f>(I46*I54)</f>
        <v>233.42099999999999</v>
      </c>
      <c r="J56" s="66">
        <f>(J46*J54)</f>
        <v>345.82499999999999</v>
      </c>
      <c r="K56" s="67">
        <f>(K46*K54)</f>
        <v>414.20699999999999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64369</v>
      </c>
      <c r="C58" s="214"/>
      <c r="D58" s="71" t="s">
        <v>70</v>
      </c>
      <c r="E58" s="218">
        <v>45042</v>
      </c>
      <c r="F58" s="218"/>
      <c r="G58" s="218"/>
      <c r="H58" s="218"/>
      <c r="I58" s="219" t="s">
        <v>115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225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64361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64361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64144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673777.70000000007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64361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1696.152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675473.85200000007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45509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10.530585120977801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64361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45042</v>
      </c>
      <c r="B73" s="212"/>
      <c r="C73" s="212"/>
      <c r="D73" s="112"/>
      <c r="E73" s="206" t="s">
        <v>93</v>
      </c>
      <c r="F73" s="206"/>
      <c r="G73" s="206"/>
      <c r="H73" s="206"/>
      <c r="I73" s="207">
        <v>-47229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62641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115</v>
      </c>
      <c r="B78" s="209"/>
      <c r="C78" s="209"/>
      <c r="D78" s="112"/>
      <c r="E78" s="203" t="s">
        <v>96</v>
      </c>
      <c r="F78" s="203"/>
      <c r="G78" s="203"/>
      <c r="H78" s="203"/>
      <c r="I78" s="204">
        <v>24311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38800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0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225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63336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695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32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139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2163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24881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3511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4006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3153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7110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2042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1725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1929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409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263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952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161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109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303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151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186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405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177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221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557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773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95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259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277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854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162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263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752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248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337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928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4768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44824</v>
      </c>
      <c r="D44" s="21">
        <f t="shared" si="0"/>
        <v>3519</v>
      </c>
      <c r="E44" s="22">
        <f t="shared" si="0"/>
        <v>631</v>
      </c>
      <c r="F44" s="22">
        <f t="shared" si="0"/>
        <v>672</v>
      </c>
      <c r="G44" s="22">
        <f t="shared" si="0"/>
        <v>1525</v>
      </c>
      <c r="H44" s="22">
        <f t="shared" si="0"/>
        <v>1725</v>
      </c>
      <c r="I44" s="22">
        <f t="shared" si="0"/>
        <v>2734</v>
      </c>
      <c r="J44" s="22">
        <f t="shared" si="0"/>
        <v>3971</v>
      </c>
      <c r="K44" s="23">
        <f t="shared" si="0"/>
        <v>4768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44824</v>
      </c>
      <c r="D46" s="26">
        <f t="shared" si="1"/>
        <v>3519</v>
      </c>
      <c r="E46" s="27">
        <f t="shared" si="1"/>
        <v>631</v>
      </c>
      <c r="F46" s="27">
        <f t="shared" si="1"/>
        <v>672</v>
      </c>
      <c r="G46" s="27">
        <f t="shared" si="1"/>
        <v>1525</v>
      </c>
      <c r="H46" s="27">
        <f t="shared" si="1"/>
        <v>1725</v>
      </c>
      <c r="I46" s="27">
        <f t="shared" si="1"/>
        <v>2734</v>
      </c>
      <c r="J46" s="27">
        <f t="shared" si="1"/>
        <v>3971</v>
      </c>
      <c r="K46" s="28">
        <f t="shared" si="1"/>
        <v>4768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470652</v>
      </c>
      <c r="D51" s="48">
        <f t="shared" si="2"/>
        <v>35893.799999999996</v>
      </c>
      <c r="E51" s="49">
        <f t="shared" si="2"/>
        <v>6436.2</v>
      </c>
      <c r="F51" s="49">
        <f t="shared" si="2"/>
        <v>6854.4</v>
      </c>
      <c r="G51" s="49">
        <f t="shared" si="2"/>
        <v>15707.500000000002</v>
      </c>
      <c r="H51" s="49">
        <f t="shared" si="2"/>
        <v>18112.5</v>
      </c>
      <c r="I51" s="49">
        <f t="shared" si="2"/>
        <v>28433.600000000002</v>
      </c>
      <c r="J51" s="49">
        <f t="shared" si="2"/>
        <v>42092.6</v>
      </c>
      <c r="K51" s="50">
        <f t="shared" si="2"/>
        <v>49587.200000000004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306.15299999999996</v>
      </c>
      <c r="E56" s="66">
        <f>(E46*E54)</f>
        <v>54.896999999999998</v>
      </c>
      <c r="F56" s="66">
        <f>(F46*F54)</f>
        <v>58.463999999999999</v>
      </c>
      <c r="G56" s="66">
        <f>(G46*G54)</f>
        <v>132.67499999999998</v>
      </c>
      <c r="H56" s="66">
        <f t="shared" ref="H56" si="3">(H46*H54)</f>
        <v>150.07499999999999</v>
      </c>
      <c r="I56" s="66">
        <f>(I46*I54)</f>
        <v>237.85799999999998</v>
      </c>
      <c r="J56" s="66">
        <f>(J46*J54)</f>
        <v>345.47699999999998</v>
      </c>
      <c r="K56" s="67">
        <f>(K46*K54)</f>
        <v>414.81599999999997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64369</v>
      </c>
      <c r="C58" s="214"/>
      <c r="D58" s="71" t="s">
        <v>70</v>
      </c>
      <c r="E58" s="218">
        <v>45043</v>
      </c>
      <c r="F58" s="218"/>
      <c r="G58" s="218"/>
      <c r="H58" s="218"/>
      <c r="I58" s="219" t="s">
        <v>117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300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64350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64350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64069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673769.79999999993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64350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1700.4149999999997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675470.21499999997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47229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10.542855593188593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64350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874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45043</v>
      </c>
      <c r="B73" s="212"/>
      <c r="C73" s="212"/>
      <c r="D73" s="112"/>
      <c r="E73" s="206" t="s">
        <v>93</v>
      </c>
      <c r="F73" s="206"/>
      <c r="G73" s="206"/>
      <c r="H73" s="206"/>
      <c r="I73" s="207">
        <v>-43540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68039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117</v>
      </c>
      <c r="B78" s="209"/>
      <c r="C78" s="209"/>
      <c r="D78" s="112"/>
      <c r="E78" s="203" t="s">
        <v>96</v>
      </c>
      <c r="F78" s="203"/>
      <c r="G78" s="203"/>
      <c r="H78" s="203"/>
      <c r="I78" s="204">
        <v>23612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44000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874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0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300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68786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747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28999999999999998" header="0.3" footer="0.3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140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2192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24638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3521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3880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3143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6955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2070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1729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1922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259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935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148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321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146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178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407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175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111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129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162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552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831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107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268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280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863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115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251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742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232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356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866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4755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44329</v>
      </c>
      <c r="D44" s="21">
        <f t="shared" si="0"/>
        <v>3393</v>
      </c>
      <c r="E44" s="22">
        <f t="shared" si="0"/>
        <v>655</v>
      </c>
      <c r="F44" s="22">
        <f t="shared" si="0"/>
        <v>677</v>
      </c>
      <c r="G44" s="22">
        <f t="shared" si="0"/>
        <v>1573</v>
      </c>
      <c r="H44" s="22">
        <f t="shared" si="0"/>
        <v>1729</v>
      </c>
      <c r="I44" s="22">
        <f t="shared" si="0"/>
        <v>2664</v>
      </c>
      <c r="J44" s="22">
        <f t="shared" si="0"/>
        <v>3992</v>
      </c>
      <c r="K44" s="23">
        <f t="shared" si="0"/>
        <v>4755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44329</v>
      </c>
      <c r="D46" s="26">
        <f t="shared" si="1"/>
        <v>3393</v>
      </c>
      <c r="E46" s="27">
        <f t="shared" si="1"/>
        <v>655</v>
      </c>
      <c r="F46" s="27">
        <f t="shared" si="1"/>
        <v>677</v>
      </c>
      <c r="G46" s="27">
        <f t="shared" si="1"/>
        <v>1573</v>
      </c>
      <c r="H46" s="27">
        <f t="shared" si="1"/>
        <v>1729</v>
      </c>
      <c r="I46" s="27">
        <f t="shared" si="1"/>
        <v>2664</v>
      </c>
      <c r="J46" s="27">
        <f t="shared" si="1"/>
        <v>3992</v>
      </c>
      <c r="K46" s="28">
        <f t="shared" si="1"/>
        <v>4755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465454.5</v>
      </c>
      <c r="D51" s="48">
        <f t="shared" si="2"/>
        <v>34608.6</v>
      </c>
      <c r="E51" s="49">
        <f t="shared" si="2"/>
        <v>6680.9999999999991</v>
      </c>
      <c r="F51" s="49">
        <f t="shared" si="2"/>
        <v>6905.4</v>
      </c>
      <c r="G51" s="49">
        <f t="shared" si="2"/>
        <v>16201.900000000001</v>
      </c>
      <c r="H51" s="49">
        <f t="shared" si="2"/>
        <v>18154.5</v>
      </c>
      <c r="I51" s="49">
        <f t="shared" si="2"/>
        <v>27705.600000000002</v>
      </c>
      <c r="J51" s="49">
        <f t="shared" si="2"/>
        <v>42315.199999999997</v>
      </c>
      <c r="K51" s="50">
        <f t="shared" si="2"/>
        <v>49452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295.19099999999997</v>
      </c>
      <c r="E56" s="66">
        <f>(E46*E54)</f>
        <v>56.984999999999999</v>
      </c>
      <c r="F56" s="66">
        <f>(F46*F54)</f>
        <v>58.898999999999994</v>
      </c>
      <c r="G56" s="66">
        <f>(G46*G54)</f>
        <v>136.851</v>
      </c>
      <c r="H56" s="66">
        <f t="shared" ref="H56" si="3">(H46*H54)</f>
        <v>150.423</v>
      </c>
      <c r="I56" s="66">
        <f>(I46*I54)</f>
        <v>231.76799999999997</v>
      </c>
      <c r="J56" s="66">
        <f>(J46*J54)</f>
        <v>347.30399999999997</v>
      </c>
      <c r="K56" s="67">
        <f>(K46*K54)</f>
        <v>413.68499999999995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63767</v>
      </c>
      <c r="C58" s="214"/>
      <c r="D58" s="71" t="s">
        <v>70</v>
      </c>
      <c r="E58" s="218">
        <v>45044</v>
      </c>
      <c r="F58" s="218"/>
      <c r="G58" s="218"/>
      <c r="H58" s="218"/>
      <c r="I58" s="219" t="s">
        <v>119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290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63758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63758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63477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667478.69999999995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63758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1691.1059999999998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669169.80599999998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43540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10.54192551632875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63758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45044</v>
      </c>
      <c r="B73" s="212"/>
      <c r="C73" s="212"/>
      <c r="D73" s="112"/>
      <c r="E73" s="206" t="s">
        <v>93</v>
      </c>
      <c r="F73" s="206"/>
      <c r="G73" s="206"/>
      <c r="H73" s="206"/>
      <c r="I73" s="207">
        <v>-39329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67969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119</v>
      </c>
      <c r="B78" s="209"/>
      <c r="C78" s="209"/>
      <c r="D78" s="112"/>
      <c r="E78" s="203" t="s">
        <v>96</v>
      </c>
      <c r="F78" s="203"/>
      <c r="G78" s="203"/>
      <c r="H78" s="203"/>
      <c r="I78" s="204">
        <v>25029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43500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0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290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68819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850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24" header="0.3" footer="0.3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5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141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2192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24900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3308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4055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3133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6897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2130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1698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1886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405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254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930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146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105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306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123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179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425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117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122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184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561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863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100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279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283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854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138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252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749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236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331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916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4783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0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44485</v>
      </c>
      <c r="D44" s="21">
        <f t="shared" si="0"/>
        <v>3394</v>
      </c>
      <c r="E44" s="22">
        <f t="shared" si="0"/>
        <v>662</v>
      </c>
      <c r="F44" s="22">
        <f t="shared" si="0"/>
        <v>659</v>
      </c>
      <c r="G44" s="22">
        <f t="shared" si="0"/>
        <v>1612</v>
      </c>
      <c r="H44" s="22">
        <f t="shared" si="0"/>
        <v>1698</v>
      </c>
      <c r="I44" s="22">
        <f t="shared" si="0"/>
        <v>2700</v>
      </c>
      <c r="J44" s="22">
        <f t="shared" si="0"/>
        <v>4016</v>
      </c>
      <c r="K44" s="23">
        <f t="shared" si="0"/>
        <v>4783</v>
      </c>
      <c r="L44" s="19">
        <f t="shared" si="0"/>
        <v>0</v>
      </c>
      <c r="M44" s="20">
        <f t="shared" si="0"/>
        <v>0</v>
      </c>
      <c r="N44" s="10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0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44485</v>
      </c>
      <c r="D46" s="26">
        <f t="shared" si="1"/>
        <v>3394</v>
      </c>
      <c r="E46" s="27">
        <f t="shared" si="1"/>
        <v>662</v>
      </c>
      <c r="F46" s="27">
        <f t="shared" si="1"/>
        <v>659</v>
      </c>
      <c r="G46" s="27">
        <f t="shared" si="1"/>
        <v>1612</v>
      </c>
      <c r="H46" s="27">
        <f t="shared" si="1"/>
        <v>1698</v>
      </c>
      <c r="I46" s="27">
        <f t="shared" si="1"/>
        <v>2700</v>
      </c>
      <c r="J46" s="27">
        <f t="shared" si="1"/>
        <v>4016</v>
      </c>
      <c r="K46" s="28">
        <f t="shared" si="1"/>
        <v>4783</v>
      </c>
      <c r="L46" s="24">
        <f t="shared" si="1"/>
        <v>0</v>
      </c>
      <c r="M46" s="25">
        <f t="shared" si="1"/>
        <v>0</v>
      </c>
      <c r="N46" s="10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0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2"/>
      <c r="B50" s="45"/>
      <c r="C50" s="45"/>
      <c r="D50" s="45"/>
      <c r="E50" s="45"/>
      <c r="F50" s="45"/>
      <c r="G50" s="45"/>
      <c r="H50" s="45"/>
      <c r="I50" s="112"/>
      <c r="J50" s="112"/>
      <c r="K50" s="112"/>
      <c r="L50" s="112"/>
      <c r="M50" s="112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467092.5</v>
      </c>
      <c r="D51" s="48">
        <f t="shared" si="2"/>
        <v>34618.799999999996</v>
      </c>
      <c r="E51" s="49">
        <f t="shared" si="2"/>
        <v>6752.4</v>
      </c>
      <c r="F51" s="49">
        <f t="shared" si="2"/>
        <v>6721.7999999999993</v>
      </c>
      <c r="G51" s="49">
        <f t="shared" si="2"/>
        <v>16603.600000000002</v>
      </c>
      <c r="H51" s="49">
        <f t="shared" si="2"/>
        <v>17829</v>
      </c>
      <c r="I51" s="49">
        <f t="shared" si="2"/>
        <v>28080</v>
      </c>
      <c r="J51" s="49">
        <f t="shared" si="2"/>
        <v>42569.599999999999</v>
      </c>
      <c r="K51" s="50">
        <f t="shared" si="2"/>
        <v>49743.200000000004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2"/>
      <c r="B55" s="112"/>
      <c r="C55" s="112"/>
      <c r="D55" s="112"/>
      <c r="E55" s="45"/>
      <c r="F55" s="45"/>
      <c r="G55" s="45"/>
      <c r="H55" s="112"/>
      <c r="I55" s="112"/>
      <c r="J55" s="112"/>
      <c r="K55" s="112"/>
      <c r="L55" s="112"/>
      <c r="M55" s="112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295.27799999999996</v>
      </c>
      <c r="E56" s="66">
        <f>(E46*E54)</f>
        <v>57.593999999999994</v>
      </c>
      <c r="F56" s="66">
        <f>(F46*F54)</f>
        <v>57.332999999999998</v>
      </c>
      <c r="G56" s="66">
        <f>(G46*G54)</f>
        <v>140.244</v>
      </c>
      <c r="H56" s="66">
        <f t="shared" ref="H56" si="3">(H46*H54)</f>
        <v>147.726</v>
      </c>
      <c r="I56" s="66">
        <f>(I46*I54)</f>
        <v>234.89999999999998</v>
      </c>
      <c r="J56" s="66">
        <f>(J46*J54)</f>
        <v>349.392</v>
      </c>
      <c r="K56" s="67">
        <f>(K46*K54)</f>
        <v>416.12099999999998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2"/>
      <c r="B57" s="112"/>
      <c r="C57" s="112"/>
      <c r="D57" s="112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64009</v>
      </c>
      <c r="C58" s="214"/>
      <c r="D58" s="71" t="s">
        <v>70</v>
      </c>
      <c r="E58" s="218">
        <v>45045</v>
      </c>
      <c r="F58" s="218"/>
      <c r="G58" s="218"/>
      <c r="H58" s="218"/>
      <c r="I58" s="219" t="s">
        <v>106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200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64031</v>
      </c>
      <c r="J59" s="204"/>
      <c r="K59" s="204"/>
      <c r="L59" s="204"/>
      <c r="M59" s="204"/>
      <c r="N59" s="204"/>
    </row>
    <row r="60" spans="1:14" ht="15.75" thickBot="1" x14ac:dyDescent="0.3">
      <c r="A60" s="112"/>
      <c r="B60" s="72"/>
      <c r="C60" s="72"/>
      <c r="D60" s="71"/>
      <c r="E60" s="203" t="s">
        <v>73</v>
      </c>
      <c r="F60" s="203"/>
      <c r="G60" s="203"/>
      <c r="H60" s="203"/>
      <c r="I60" s="204">
        <v>64031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63809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2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670010.89999999991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64031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1698.5879999999997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2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671709.4879999999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2"/>
      <c r="B67" s="73"/>
      <c r="C67" s="73"/>
      <c r="D67" s="112"/>
      <c r="E67" s="206" t="s">
        <v>84</v>
      </c>
      <c r="F67" s="206"/>
      <c r="G67" s="206"/>
      <c r="H67" s="206"/>
      <c r="I67" s="207">
        <v>39329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10.526876898243193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2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64031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130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45045</v>
      </c>
      <c r="B73" s="212"/>
      <c r="C73" s="212"/>
      <c r="D73" s="112"/>
      <c r="E73" s="206" t="s">
        <v>93</v>
      </c>
      <c r="F73" s="206"/>
      <c r="G73" s="206"/>
      <c r="H73" s="206"/>
      <c r="I73" s="207">
        <v>-39709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112"/>
      <c r="E74" s="112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112"/>
      <c r="E75" s="206" t="s">
        <v>94</v>
      </c>
      <c r="F75" s="206"/>
      <c r="G75" s="206"/>
      <c r="H75" s="206"/>
      <c r="I75" s="207">
        <f>(I67+I68+I69+I70+I71+I73+I76+I72)</f>
        <v>63651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112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112"/>
      <c r="E77" s="112"/>
      <c r="F77" s="79"/>
      <c r="G77" s="109"/>
      <c r="H77" s="109"/>
      <c r="I77" s="110"/>
      <c r="J77" s="110"/>
      <c r="K77" s="110"/>
      <c r="L77" s="110"/>
      <c r="M77" s="110"/>
      <c r="N77" s="82"/>
    </row>
    <row r="78" spans="1:14" x14ac:dyDescent="0.25">
      <c r="A78" s="209" t="s">
        <v>106</v>
      </c>
      <c r="B78" s="209"/>
      <c r="C78" s="209"/>
      <c r="D78" s="112"/>
      <c r="E78" s="203" t="s">
        <v>96</v>
      </c>
      <c r="F78" s="203"/>
      <c r="G78" s="203"/>
      <c r="H78" s="203"/>
      <c r="I78" s="204">
        <v>24602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28975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10723</v>
      </c>
      <c r="J81" s="204"/>
      <c r="K81" s="204"/>
      <c r="L81" s="204"/>
      <c r="M81" s="204"/>
      <c r="N81" s="204"/>
    </row>
    <row r="82" spans="1:14" x14ac:dyDescent="0.25">
      <c r="A82" s="112"/>
      <c r="B82" s="112"/>
      <c r="C82" s="112"/>
      <c r="D82" s="86"/>
      <c r="E82" s="203" t="s">
        <v>100</v>
      </c>
      <c r="F82" s="203"/>
      <c r="G82" s="203"/>
      <c r="H82" s="203"/>
      <c r="I82" s="204">
        <v>130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200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1"/>
      <c r="F85" s="111"/>
      <c r="G85" s="111"/>
      <c r="H85" s="111"/>
      <c r="I85" s="107"/>
      <c r="J85" s="107"/>
      <c r="K85" s="107"/>
      <c r="L85" s="107"/>
      <c r="M85" s="107"/>
      <c r="N85" s="107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64630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1"/>
      <c r="F87" s="111"/>
      <c r="G87" s="111"/>
      <c r="H87" s="111"/>
      <c r="I87" s="107"/>
      <c r="J87" s="107"/>
      <c r="K87" s="107"/>
      <c r="L87" s="107"/>
      <c r="M87" s="107"/>
      <c r="N87" s="107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979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1" width="9.28515625" style="1" customWidth="1"/>
    <col min="12" max="12" width="9.85546875" style="1" bestFit="1" customWidth="1"/>
    <col min="13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109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2091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23086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3453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3764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2483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7013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2031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1740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2049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435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268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715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147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107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252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185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169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383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149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135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384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519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709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97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275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195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872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216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784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319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907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4405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111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>
        <v>14563</v>
      </c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41890</v>
      </c>
      <c r="D44" s="21">
        <f t="shared" si="0"/>
        <v>3305</v>
      </c>
      <c r="E44" s="22">
        <f t="shared" si="0"/>
        <v>567</v>
      </c>
      <c r="F44" s="22">
        <f t="shared" si="0"/>
        <v>703</v>
      </c>
      <c r="G44" s="22">
        <f t="shared" si="0"/>
        <v>1493</v>
      </c>
      <c r="H44" s="22">
        <f t="shared" si="0"/>
        <v>1740</v>
      </c>
      <c r="I44" s="22">
        <f t="shared" si="0"/>
        <v>2494</v>
      </c>
      <c r="J44" s="22">
        <f t="shared" si="0"/>
        <v>4080</v>
      </c>
      <c r="K44" s="23">
        <f t="shared" si="0"/>
        <v>4405</v>
      </c>
      <c r="L44" s="19">
        <f t="shared" si="0"/>
        <v>14563</v>
      </c>
      <c r="M44" s="20">
        <f t="shared" si="0"/>
        <v>0</v>
      </c>
      <c r="N44" s="9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41890</v>
      </c>
      <c r="D46" s="26">
        <f t="shared" si="1"/>
        <v>3305</v>
      </c>
      <c r="E46" s="27">
        <f t="shared" si="1"/>
        <v>567</v>
      </c>
      <c r="F46" s="27">
        <f t="shared" si="1"/>
        <v>703</v>
      </c>
      <c r="G46" s="27">
        <f t="shared" si="1"/>
        <v>1493</v>
      </c>
      <c r="H46" s="27">
        <f t="shared" si="1"/>
        <v>1740</v>
      </c>
      <c r="I46" s="27">
        <f t="shared" si="1"/>
        <v>2494</v>
      </c>
      <c r="J46" s="27">
        <f t="shared" si="1"/>
        <v>4080</v>
      </c>
      <c r="K46" s="28">
        <f t="shared" si="1"/>
        <v>4405</v>
      </c>
      <c r="L46" s="24">
        <f t="shared" si="1"/>
        <v>14563</v>
      </c>
      <c r="M46" s="25">
        <f t="shared" si="1"/>
        <v>0</v>
      </c>
      <c r="N46" s="9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10</v>
      </c>
      <c r="M49" s="43">
        <v>0</v>
      </c>
      <c r="N49" s="6"/>
    </row>
    <row r="50" spans="1:14" ht="15.75" thickBot="1" x14ac:dyDescent="0.3">
      <c r="A50" s="44"/>
      <c r="B50" s="45"/>
      <c r="C50" s="45"/>
      <c r="D50" s="45"/>
      <c r="E50" s="45"/>
      <c r="F50" s="45"/>
      <c r="G50" s="45"/>
      <c r="H50" s="45"/>
      <c r="I50" s="44"/>
      <c r="J50" s="44"/>
      <c r="K50" s="44"/>
      <c r="L50" s="44"/>
      <c r="M50" s="44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439845</v>
      </c>
      <c r="D51" s="48">
        <f t="shared" si="2"/>
        <v>33711</v>
      </c>
      <c r="E51" s="49">
        <f t="shared" si="2"/>
        <v>5783.4</v>
      </c>
      <c r="F51" s="49">
        <f t="shared" si="2"/>
        <v>7170.5999999999995</v>
      </c>
      <c r="G51" s="49">
        <f t="shared" si="2"/>
        <v>15377.900000000001</v>
      </c>
      <c r="H51" s="49">
        <f t="shared" si="2"/>
        <v>18270</v>
      </c>
      <c r="I51" s="49">
        <f t="shared" si="2"/>
        <v>25937.600000000002</v>
      </c>
      <c r="J51" s="49">
        <f t="shared" si="2"/>
        <v>43248</v>
      </c>
      <c r="K51" s="50">
        <f t="shared" si="2"/>
        <v>45812</v>
      </c>
      <c r="L51" s="46">
        <f t="shared" si="2"/>
        <v>145630</v>
      </c>
      <c r="M51" s="51">
        <f t="shared" si="2"/>
        <v>0</v>
      </c>
      <c r="N51" s="52" t="s">
        <v>63</v>
      </c>
    </row>
    <row r="52" spans="1:14" ht="15.75" thickBot="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44"/>
      <c r="B55" s="44"/>
      <c r="C55" s="44"/>
      <c r="D55" s="44"/>
      <c r="E55" s="45"/>
      <c r="F55" s="45"/>
      <c r="G55" s="45"/>
      <c r="H55" s="44"/>
      <c r="I55" s="44"/>
      <c r="J55" s="44"/>
      <c r="K55" s="44"/>
      <c r="L55" s="44"/>
      <c r="M55" s="44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287.53499999999997</v>
      </c>
      <c r="E56" s="66">
        <f>(E46*E54)</f>
        <v>49.328999999999994</v>
      </c>
      <c r="F56" s="66">
        <f>(F46*F54)</f>
        <v>61.160999999999994</v>
      </c>
      <c r="G56" s="66">
        <f>(G46*G54)</f>
        <v>129.89099999999999</v>
      </c>
      <c r="H56" s="66">
        <f t="shared" ref="H56" si="3">(H46*H54)</f>
        <v>151.38</v>
      </c>
      <c r="I56" s="66">
        <f>(I46*I54)</f>
        <v>216.97799999999998</v>
      </c>
      <c r="J56" s="66">
        <f>(J46*J54)</f>
        <v>354.96</v>
      </c>
      <c r="K56" s="67">
        <f>(K46*K54)</f>
        <v>383.23499999999996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44"/>
      <c r="B57" s="44"/>
      <c r="C57" s="44"/>
      <c r="D57" s="44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75240</v>
      </c>
      <c r="C58" s="214"/>
      <c r="D58" s="71" t="s">
        <v>70</v>
      </c>
      <c r="E58" s="218">
        <v>45019</v>
      </c>
      <c r="F58" s="218"/>
      <c r="G58" s="218"/>
      <c r="H58" s="218"/>
      <c r="I58" s="219" t="s">
        <v>110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302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75271</v>
      </c>
      <c r="J59" s="204"/>
      <c r="K59" s="204"/>
      <c r="L59" s="204"/>
      <c r="M59" s="204"/>
      <c r="N59" s="204"/>
    </row>
    <row r="60" spans="1:14" ht="15.75" thickBot="1" x14ac:dyDescent="0.3">
      <c r="A60" s="44"/>
      <c r="B60" s="72"/>
      <c r="C60" s="72"/>
      <c r="D60" s="71"/>
      <c r="E60" s="203" t="s">
        <v>73</v>
      </c>
      <c r="F60" s="203"/>
      <c r="G60" s="203"/>
      <c r="H60" s="203"/>
      <c r="I60" s="204">
        <v>75271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74938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44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780785.5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75271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1634.4689999999998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44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782419.96900000004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44"/>
      <c r="B67" s="73"/>
      <c r="C67" s="73"/>
      <c r="D67" s="44"/>
      <c r="E67" s="206" t="s">
        <v>84</v>
      </c>
      <c r="F67" s="206"/>
      <c r="G67" s="206"/>
      <c r="H67" s="206"/>
      <c r="I67" s="207">
        <v>45233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10.440897395180016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44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75271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300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45019</v>
      </c>
      <c r="B73" s="212"/>
      <c r="C73" s="212"/>
      <c r="D73" s="44"/>
      <c r="E73" s="206" t="s">
        <v>93</v>
      </c>
      <c r="F73" s="206"/>
      <c r="G73" s="206"/>
      <c r="H73" s="206"/>
      <c r="I73" s="207">
        <v>-57564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44"/>
      <c r="E74" s="44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44"/>
      <c r="E75" s="206" t="s">
        <v>94</v>
      </c>
      <c r="F75" s="206"/>
      <c r="G75" s="206"/>
      <c r="H75" s="206"/>
      <c r="I75" s="207">
        <f>(I67+I68+I69+I70+I71+I73+I76+I72)</f>
        <v>62940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44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44"/>
      <c r="E77" s="44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110</v>
      </c>
      <c r="B78" s="209"/>
      <c r="C78" s="209"/>
      <c r="D78" s="44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37675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35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25151</v>
      </c>
      <c r="J81" s="204"/>
      <c r="K81" s="204"/>
      <c r="L81" s="204"/>
      <c r="M81" s="204"/>
      <c r="N81" s="204"/>
    </row>
    <row r="82" spans="1:14" x14ac:dyDescent="0.25">
      <c r="A82" s="44"/>
      <c r="B82" s="44"/>
      <c r="C82" s="44"/>
      <c r="D82" s="86"/>
      <c r="E82" s="203" t="s">
        <v>100</v>
      </c>
      <c r="F82" s="203"/>
      <c r="G82" s="203"/>
      <c r="H82" s="203"/>
      <c r="I82" s="204">
        <v>265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302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63428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488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activeCell="A12" sqref="A12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142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2095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24590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3608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3938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3114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7023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2091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1738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1930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412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245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931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150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114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306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128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166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408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166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115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125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234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561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809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95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268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288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837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135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233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698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229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322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932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4868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18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44368</v>
      </c>
      <c r="D44" s="21">
        <f t="shared" si="0"/>
        <v>3392</v>
      </c>
      <c r="E44" s="22">
        <f t="shared" si="0"/>
        <v>651</v>
      </c>
      <c r="F44" s="22">
        <f t="shared" si="0"/>
        <v>657</v>
      </c>
      <c r="G44" s="22">
        <f t="shared" si="0"/>
        <v>1507</v>
      </c>
      <c r="H44" s="22">
        <f t="shared" si="0"/>
        <v>1738</v>
      </c>
      <c r="I44" s="22">
        <f t="shared" si="0"/>
        <v>2700</v>
      </c>
      <c r="J44" s="22">
        <f t="shared" si="0"/>
        <v>4021</v>
      </c>
      <c r="K44" s="23">
        <f t="shared" si="0"/>
        <v>4868</v>
      </c>
      <c r="L44" s="19">
        <f t="shared" si="0"/>
        <v>0</v>
      </c>
      <c r="M44" s="20">
        <f t="shared" si="0"/>
        <v>0</v>
      </c>
      <c r="N44" s="118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18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44368</v>
      </c>
      <c r="D46" s="26">
        <f t="shared" si="1"/>
        <v>3392</v>
      </c>
      <c r="E46" s="27">
        <f t="shared" si="1"/>
        <v>651</v>
      </c>
      <c r="F46" s="27">
        <f t="shared" si="1"/>
        <v>657</v>
      </c>
      <c r="G46" s="27">
        <f t="shared" si="1"/>
        <v>1507</v>
      </c>
      <c r="H46" s="27">
        <f t="shared" si="1"/>
        <v>1738</v>
      </c>
      <c r="I46" s="27">
        <f t="shared" si="1"/>
        <v>2700</v>
      </c>
      <c r="J46" s="27">
        <f t="shared" si="1"/>
        <v>4021</v>
      </c>
      <c r="K46" s="28">
        <f t="shared" si="1"/>
        <v>4868</v>
      </c>
      <c r="L46" s="24">
        <f t="shared" si="1"/>
        <v>0</v>
      </c>
      <c r="M46" s="25">
        <f t="shared" si="1"/>
        <v>0</v>
      </c>
      <c r="N46" s="118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18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117"/>
      <c r="B50" s="45"/>
      <c r="C50" s="45"/>
      <c r="D50" s="45"/>
      <c r="E50" s="45"/>
      <c r="F50" s="45"/>
      <c r="G50" s="45"/>
      <c r="H50" s="45"/>
      <c r="I50" s="117"/>
      <c r="J50" s="117"/>
      <c r="K50" s="117"/>
      <c r="L50" s="117"/>
      <c r="M50" s="117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465864</v>
      </c>
      <c r="D51" s="48">
        <f t="shared" si="2"/>
        <v>34598.399999999994</v>
      </c>
      <c r="E51" s="49">
        <f t="shared" si="2"/>
        <v>6640.2</v>
      </c>
      <c r="F51" s="49">
        <f t="shared" si="2"/>
        <v>6701.4</v>
      </c>
      <c r="G51" s="49">
        <f t="shared" si="2"/>
        <v>15522.1</v>
      </c>
      <c r="H51" s="49">
        <f t="shared" si="2"/>
        <v>18249</v>
      </c>
      <c r="I51" s="49">
        <f t="shared" si="2"/>
        <v>28080</v>
      </c>
      <c r="J51" s="49">
        <f t="shared" si="2"/>
        <v>42622.6</v>
      </c>
      <c r="K51" s="50">
        <f t="shared" si="2"/>
        <v>50627.200000000004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117"/>
      <c r="B55" s="117"/>
      <c r="C55" s="117"/>
      <c r="D55" s="117"/>
      <c r="E55" s="45"/>
      <c r="F55" s="45"/>
      <c r="G55" s="45"/>
      <c r="H55" s="117"/>
      <c r="I55" s="117"/>
      <c r="J55" s="117"/>
      <c r="K55" s="117"/>
      <c r="L55" s="117"/>
      <c r="M55" s="117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295.10399999999998</v>
      </c>
      <c r="E56" s="66">
        <f>(E46*E54)</f>
        <v>56.636999999999993</v>
      </c>
      <c r="F56" s="66">
        <f>(F46*F54)</f>
        <v>57.158999999999999</v>
      </c>
      <c r="G56" s="66">
        <f>(G46*G54)</f>
        <v>131.10899999999998</v>
      </c>
      <c r="H56" s="66">
        <f t="shared" ref="H56" si="3">(H46*H54)</f>
        <v>151.20599999999999</v>
      </c>
      <c r="I56" s="66">
        <f>(I46*I54)</f>
        <v>234.89999999999998</v>
      </c>
      <c r="J56" s="66">
        <f>(J46*J54)</f>
        <v>349.827</v>
      </c>
      <c r="K56" s="67">
        <f>(K46*K54)</f>
        <v>423.51599999999996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117"/>
      <c r="B57" s="117"/>
      <c r="C57" s="117"/>
      <c r="D57" s="117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63902</v>
      </c>
      <c r="C58" s="214"/>
      <c r="D58" s="71" t="s">
        <v>70</v>
      </c>
      <c r="E58" s="218">
        <v>45046</v>
      </c>
      <c r="F58" s="218"/>
      <c r="G58" s="218"/>
      <c r="H58" s="218"/>
      <c r="I58" s="219" t="s">
        <v>108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244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63904</v>
      </c>
      <c r="J59" s="204"/>
      <c r="K59" s="204"/>
      <c r="L59" s="204"/>
      <c r="M59" s="204"/>
      <c r="N59" s="204"/>
    </row>
    <row r="60" spans="1:14" ht="15.75" thickBot="1" x14ac:dyDescent="0.3">
      <c r="A60" s="117"/>
      <c r="B60" s="72"/>
      <c r="C60" s="72"/>
      <c r="D60" s="71"/>
      <c r="E60" s="203" t="s">
        <v>73</v>
      </c>
      <c r="F60" s="203"/>
      <c r="G60" s="203"/>
      <c r="H60" s="203"/>
      <c r="I60" s="204">
        <v>63904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63658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117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668904.9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63904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1699.4580000000001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117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670604.35800000001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117"/>
      <c r="B67" s="73"/>
      <c r="C67" s="73"/>
      <c r="D67" s="117"/>
      <c r="E67" s="206" t="s">
        <v>84</v>
      </c>
      <c r="F67" s="206"/>
      <c r="G67" s="206"/>
      <c r="H67" s="206"/>
      <c r="I67" s="207">
        <v>39709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10.534486757359641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117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63904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408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45046</v>
      </c>
      <c r="B73" s="212"/>
      <c r="C73" s="212"/>
      <c r="D73" s="117"/>
      <c r="E73" s="206" t="s">
        <v>93</v>
      </c>
      <c r="F73" s="206"/>
      <c r="G73" s="206"/>
      <c r="H73" s="206"/>
      <c r="I73" s="207">
        <v>-38817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117"/>
      <c r="E74" s="117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117"/>
      <c r="E75" s="206" t="s">
        <v>94</v>
      </c>
      <c r="F75" s="206"/>
      <c r="G75" s="206"/>
      <c r="H75" s="206"/>
      <c r="I75" s="207">
        <f>(I67+I68+I69+I70+I71+I73+I76+I72)</f>
        <v>64796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117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117"/>
      <c r="E77" s="117"/>
      <c r="F77" s="79"/>
      <c r="G77" s="115"/>
      <c r="H77" s="115"/>
      <c r="I77" s="116"/>
      <c r="J77" s="116"/>
      <c r="K77" s="116"/>
      <c r="L77" s="116"/>
      <c r="M77" s="116"/>
      <c r="N77" s="82"/>
    </row>
    <row r="78" spans="1:14" x14ac:dyDescent="0.25">
      <c r="A78" s="209" t="s">
        <v>108</v>
      </c>
      <c r="B78" s="209"/>
      <c r="C78" s="209"/>
      <c r="D78" s="117"/>
      <c r="E78" s="203" t="s">
        <v>96</v>
      </c>
      <c r="F78" s="203"/>
      <c r="G78" s="203"/>
      <c r="H78" s="203"/>
      <c r="I78" s="204">
        <v>25087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30200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278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9854</v>
      </c>
      <c r="J81" s="204"/>
      <c r="K81" s="204"/>
      <c r="L81" s="204"/>
      <c r="M81" s="204"/>
      <c r="N81" s="204"/>
    </row>
    <row r="82" spans="1:14" x14ac:dyDescent="0.25">
      <c r="A82" s="117"/>
      <c r="B82" s="117"/>
      <c r="C82" s="117"/>
      <c r="D82" s="86"/>
      <c r="E82" s="203" t="s">
        <v>100</v>
      </c>
      <c r="F82" s="203"/>
      <c r="G82" s="203"/>
      <c r="H82" s="203"/>
      <c r="I82" s="204">
        <v>130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244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113"/>
      <c r="F85" s="113"/>
      <c r="G85" s="113"/>
      <c r="H85" s="113"/>
      <c r="I85" s="114"/>
      <c r="J85" s="114"/>
      <c r="K85" s="114"/>
      <c r="L85" s="114"/>
      <c r="M85" s="114"/>
      <c r="N85" s="114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65793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113"/>
      <c r="F87" s="113"/>
      <c r="G87" s="113"/>
      <c r="H87" s="113"/>
      <c r="I87" s="114"/>
      <c r="J87" s="114"/>
      <c r="K87" s="114"/>
      <c r="L87" s="114"/>
      <c r="M87" s="114"/>
      <c r="N87" s="114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997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I63:N63"/>
    <mergeCell ref="B58:C58"/>
    <mergeCell ref="E58:H58"/>
    <mergeCell ref="I58:N58"/>
    <mergeCell ref="A1:A2"/>
    <mergeCell ref="N1:N7"/>
    <mergeCell ref="N10:N25"/>
    <mergeCell ref="N28:N40"/>
    <mergeCell ref="A41:N41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E67:H67"/>
    <mergeCell ref="I67:N67"/>
    <mergeCell ref="B68:C68"/>
    <mergeCell ref="E68:H68"/>
    <mergeCell ref="I68:N68"/>
    <mergeCell ref="E65:H65"/>
    <mergeCell ref="I65:N65"/>
    <mergeCell ref="B66:C66"/>
    <mergeCell ref="E66:H66"/>
    <mergeCell ref="I66:N66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I72:N72"/>
    <mergeCell ref="I78:N78"/>
    <mergeCell ref="E80:H80"/>
    <mergeCell ref="I80:N80"/>
    <mergeCell ref="E81:H81"/>
    <mergeCell ref="I81:N81"/>
    <mergeCell ref="E79:H79"/>
    <mergeCell ref="I79:N79"/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</mergeCells>
  <pageMargins left="0.7" right="0.17" top="0.75" bottom="0.17" header="0.3" footer="0.17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112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2018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23590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3550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3764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2590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6819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2086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1714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1917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433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280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756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144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114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254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183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166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386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166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117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124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211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524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723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98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276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197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880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169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202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788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193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342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953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4360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42331</v>
      </c>
      <c r="D44" s="21">
        <f t="shared" si="0"/>
        <v>3295</v>
      </c>
      <c r="E44" s="22">
        <f t="shared" si="0"/>
        <v>571</v>
      </c>
      <c r="F44" s="22">
        <f t="shared" si="0"/>
        <v>713</v>
      </c>
      <c r="G44" s="22">
        <f t="shared" si="0"/>
        <v>1511</v>
      </c>
      <c r="H44" s="22">
        <f t="shared" si="0"/>
        <v>1714</v>
      </c>
      <c r="I44" s="22">
        <f t="shared" si="0"/>
        <v>2589</v>
      </c>
      <c r="J44" s="22">
        <f t="shared" si="0"/>
        <v>4003</v>
      </c>
      <c r="K44" s="23">
        <f t="shared" si="0"/>
        <v>4360</v>
      </c>
      <c r="L44" s="19">
        <f t="shared" si="0"/>
        <v>0</v>
      </c>
      <c r="M44" s="20">
        <f t="shared" si="0"/>
        <v>0</v>
      </c>
      <c r="N44" s="12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2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42331</v>
      </c>
      <c r="D46" s="26">
        <f t="shared" si="1"/>
        <v>3295</v>
      </c>
      <c r="E46" s="27">
        <f t="shared" si="1"/>
        <v>571</v>
      </c>
      <c r="F46" s="27">
        <f t="shared" si="1"/>
        <v>713</v>
      </c>
      <c r="G46" s="27">
        <f t="shared" si="1"/>
        <v>1511</v>
      </c>
      <c r="H46" s="27">
        <f t="shared" si="1"/>
        <v>1714</v>
      </c>
      <c r="I46" s="27">
        <f t="shared" si="1"/>
        <v>2589</v>
      </c>
      <c r="J46" s="27">
        <f t="shared" si="1"/>
        <v>4003</v>
      </c>
      <c r="K46" s="28">
        <f t="shared" si="1"/>
        <v>4360</v>
      </c>
      <c r="L46" s="24">
        <f t="shared" si="1"/>
        <v>0</v>
      </c>
      <c r="M46" s="25">
        <f t="shared" si="1"/>
        <v>0</v>
      </c>
      <c r="N46" s="12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2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83"/>
      <c r="B50" s="45"/>
      <c r="C50" s="45"/>
      <c r="D50" s="45"/>
      <c r="E50" s="45"/>
      <c r="F50" s="45"/>
      <c r="G50" s="45"/>
      <c r="H50" s="45"/>
      <c r="I50" s="83"/>
      <c r="J50" s="83"/>
      <c r="K50" s="83"/>
      <c r="L50" s="83"/>
      <c r="M50" s="8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444475.5</v>
      </c>
      <c r="D51" s="48">
        <f t="shared" si="2"/>
        <v>33609</v>
      </c>
      <c r="E51" s="49">
        <f t="shared" si="2"/>
        <v>5824.2</v>
      </c>
      <c r="F51" s="49">
        <f t="shared" si="2"/>
        <v>7272.5999999999995</v>
      </c>
      <c r="G51" s="49">
        <f t="shared" si="2"/>
        <v>15563.300000000001</v>
      </c>
      <c r="H51" s="49">
        <f t="shared" si="2"/>
        <v>17997</v>
      </c>
      <c r="I51" s="49">
        <f t="shared" si="2"/>
        <v>26925.600000000002</v>
      </c>
      <c r="J51" s="49">
        <f t="shared" si="2"/>
        <v>42431.799999999996</v>
      </c>
      <c r="K51" s="50">
        <f t="shared" si="2"/>
        <v>45344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83"/>
      <c r="B55" s="83"/>
      <c r="C55" s="83"/>
      <c r="D55" s="83"/>
      <c r="E55" s="45"/>
      <c r="F55" s="45"/>
      <c r="G55" s="45"/>
      <c r="H55" s="83"/>
      <c r="I55" s="83"/>
      <c r="J55" s="83"/>
      <c r="K55" s="83"/>
      <c r="L55" s="83"/>
      <c r="M55" s="8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286.66499999999996</v>
      </c>
      <c r="E56" s="66">
        <f>(E46*E54)</f>
        <v>49.677</v>
      </c>
      <c r="F56" s="66">
        <f>(F46*F54)</f>
        <v>62.030999999999999</v>
      </c>
      <c r="G56" s="66">
        <f>(G46*G54)</f>
        <v>131.45699999999999</v>
      </c>
      <c r="H56" s="66">
        <f t="shared" ref="H56" si="3">(H46*H54)</f>
        <v>149.11799999999999</v>
      </c>
      <c r="I56" s="66">
        <f>(I46*I54)</f>
        <v>225.24299999999999</v>
      </c>
      <c r="J56" s="66">
        <f>(J46*J54)</f>
        <v>348.26099999999997</v>
      </c>
      <c r="K56" s="67">
        <f>(K46*K54)</f>
        <v>379.32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83"/>
      <c r="B57" s="83"/>
      <c r="C57" s="83"/>
      <c r="D57" s="8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61087</v>
      </c>
      <c r="C58" s="214"/>
      <c r="D58" s="71" t="s">
        <v>70</v>
      </c>
      <c r="E58" s="218">
        <v>45020</v>
      </c>
      <c r="F58" s="218"/>
      <c r="G58" s="218"/>
      <c r="H58" s="218"/>
      <c r="I58" s="219" t="s">
        <v>113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344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61120</v>
      </c>
      <c r="J59" s="204"/>
      <c r="K59" s="204"/>
      <c r="L59" s="204"/>
      <c r="M59" s="204"/>
      <c r="N59" s="204"/>
    </row>
    <row r="60" spans="1:14" ht="15.75" thickBot="1" x14ac:dyDescent="0.3">
      <c r="A60" s="83"/>
      <c r="B60" s="72"/>
      <c r="C60" s="72"/>
      <c r="D60" s="71"/>
      <c r="E60" s="203" t="s">
        <v>73</v>
      </c>
      <c r="F60" s="203"/>
      <c r="G60" s="203"/>
      <c r="H60" s="203"/>
      <c r="I60" s="204">
        <v>61120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60743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8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639443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61120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1631.7719999999997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8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641074.772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83"/>
      <c r="B67" s="73"/>
      <c r="C67" s="73"/>
      <c r="D67" s="83"/>
      <c r="E67" s="206" t="s">
        <v>84</v>
      </c>
      <c r="F67" s="206"/>
      <c r="G67" s="206"/>
      <c r="H67" s="206"/>
      <c r="I67" s="207">
        <v>57564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10.553887229804257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8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61120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300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45020</v>
      </c>
      <c r="B73" s="212"/>
      <c r="C73" s="212"/>
      <c r="D73" s="83"/>
      <c r="E73" s="206" t="s">
        <v>93</v>
      </c>
      <c r="F73" s="206"/>
      <c r="G73" s="206"/>
      <c r="H73" s="206"/>
      <c r="I73" s="207">
        <v>-45066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83"/>
      <c r="E74" s="83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83"/>
      <c r="E75" s="206" t="s">
        <v>94</v>
      </c>
      <c r="F75" s="206"/>
      <c r="G75" s="206"/>
      <c r="H75" s="206"/>
      <c r="I75" s="207">
        <f>(I67+I68+I69+I70+I71+I73+I76+I72)</f>
        <v>73618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8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83"/>
      <c r="E77" s="83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113</v>
      </c>
      <c r="B78" s="209"/>
      <c r="C78" s="209"/>
      <c r="D78" s="8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47400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35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25689</v>
      </c>
      <c r="J81" s="204"/>
      <c r="K81" s="204"/>
      <c r="L81" s="204"/>
      <c r="M81" s="204"/>
      <c r="N81" s="204"/>
    </row>
    <row r="82" spans="1:14" x14ac:dyDescent="0.25">
      <c r="A82" s="83"/>
      <c r="B82" s="83"/>
      <c r="C82" s="83"/>
      <c r="D82" s="86"/>
      <c r="E82" s="203" t="s">
        <v>100</v>
      </c>
      <c r="F82" s="203"/>
      <c r="G82" s="203"/>
      <c r="H82" s="203"/>
      <c r="I82" s="204">
        <v>265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344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73733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115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114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1959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23416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3434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3812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2997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6916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2062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1741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1916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428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266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734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145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130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265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183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155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383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158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119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137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196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539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695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269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194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870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34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201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796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197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349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962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4333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42534</v>
      </c>
      <c r="D44" s="21">
        <f t="shared" si="0"/>
        <v>3191</v>
      </c>
      <c r="E44" s="22">
        <f t="shared" si="0"/>
        <v>559</v>
      </c>
      <c r="F44" s="22">
        <f t="shared" si="0"/>
        <v>694</v>
      </c>
      <c r="G44" s="22">
        <f t="shared" si="0"/>
        <v>1491</v>
      </c>
      <c r="H44" s="22">
        <f t="shared" si="0"/>
        <v>1741</v>
      </c>
      <c r="I44" s="22">
        <f t="shared" si="0"/>
        <v>2566</v>
      </c>
      <c r="J44" s="22">
        <f t="shared" si="0"/>
        <v>3978</v>
      </c>
      <c r="K44" s="23">
        <f t="shared" si="0"/>
        <v>4333</v>
      </c>
      <c r="L44" s="19">
        <f t="shared" si="0"/>
        <v>0</v>
      </c>
      <c r="M44" s="20">
        <f t="shared" si="0"/>
        <v>0</v>
      </c>
      <c r="N44" s="12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2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42534</v>
      </c>
      <c r="D46" s="26">
        <f t="shared" si="1"/>
        <v>3191</v>
      </c>
      <c r="E46" s="27">
        <f t="shared" si="1"/>
        <v>559</v>
      </c>
      <c r="F46" s="27">
        <f t="shared" si="1"/>
        <v>694</v>
      </c>
      <c r="G46" s="27">
        <f t="shared" si="1"/>
        <v>1491</v>
      </c>
      <c r="H46" s="27">
        <f t="shared" si="1"/>
        <v>1741</v>
      </c>
      <c r="I46" s="27">
        <f t="shared" si="1"/>
        <v>2566</v>
      </c>
      <c r="J46" s="27">
        <f t="shared" si="1"/>
        <v>3978</v>
      </c>
      <c r="K46" s="28">
        <f t="shared" si="1"/>
        <v>4333</v>
      </c>
      <c r="L46" s="24">
        <f t="shared" si="1"/>
        <v>0</v>
      </c>
      <c r="M46" s="25">
        <f t="shared" si="1"/>
        <v>0</v>
      </c>
      <c r="N46" s="12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2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83"/>
      <c r="B50" s="45"/>
      <c r="C50" s="45"/>
      <c r="D50" s="45"/>
      <c r="E50" s="45"/>
      <c r="F50" s="45"/>
      <c r="G50" s="45"/>
      <c r="H50" s="45"/>
      <c r="I50" s="83"/>
      <c r="J50" s="83"/>
      <c r="K50" s="83"/>
      <c r="L50" s="83"/>
      <c r="M50" s="8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446607</v>
      </c>
      <c r="D51" s="48">
        <f t="shared" si="2"/>
        <v>32548.199999999997</v>
      </c>
      <c r="E51" s="49">
        <f t="shared" si="2"/>
        <v>5701.7999999999993</v>
      </c>
      <c r="F51" s="49">
        <f t="shared" si="2"/>
        <v>7078.7999999999993</v>
      </c>
      <c r="G51" s="49">
        <f t="shared" si="2"/>
        <v>15357.300000000001</v>
      </c>
      <c r="H51" s="49">
        <f t="shared" si="2"/>
        <v>18280.5</v>
      </c>
      <c r="I51" s="49">
        <f t="shared" si="2"/>
        <v>26686.400000000001</v>
      </c>
      <c r="J51" s="49">
        <f t="shared" si="2"/>
        <v>42166.799999999996</v>
      </c>
      <c r="K51" s="50">
        <f t="shared" si="2"/>
        <v>45063.200000000004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83"/>
      <c r="B55" s="83"/>
      <c r="C55" s="83"/>
      <c r="D55" s="83"/>
      <c r="E55" s="45"/>
      <c r="F55" s="45"/>
      <c r="G55" s="45"/>
      <c r="H55" s="83"/>
      <c r="I55" s="83"/>
      <c r="J55" s="83"/>
      <c r="K55" s="83"/>
      <c r="L55" s="83"/>
      <c r="M55" s="8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277.61699999999996</v>
      </c>
      <c r="E56" s="66">
        <f>(E46*E54)</f>
        <v>48.632999999999996</v>
      </c>
      <c r="F56" s="66">
        <f>(F46*F54)</f>
        <v>60.377999999999993</v>
      </c>
      <c r="G56" s="66">
        <f>(G46*G54)</f>
        <v>129.71699999999998</v>
      </c>
      <c r="H56" s="66">
        <f t="shared" ref="H56" si="3">(H46*H54)</f>
        <v>151.46699999999998</v>
      </c>
      <c r="I56" s="66">
        <f>(I46*I54)</f>
        <v>223.24199999999999</v>
      </c>
      <c r="J56" s="66">
        <f>(J46*J54)</f>
        <v>346.08599999999996</v>
      </c>
      <c r="K56" s="67">
        <f>(K46*K54)</f>
        <v>376.97099999999995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83"/>
      <c r="B57" s="83"/>
      <c r="C57" s="83"/>
      <c r="D57" s="8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61087</v>
      </c>
      <c r="C58" s="214"/>
      <c r="D58" s="71" t="s">
        <v>70</v>
      </c>
      <c r="E58" s="218">
        <v>45021</v>
      </c>
      <c r="F58" s="218"/>
      <c r="G58" s="218"/>
      <c r="H58" s="218"/>
      <c r="I58" s="219" t="s">
        <v>115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300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61139</v>
      </c>
      <c r="J59" s="204"/>
      <c r="K59" s="204"/>
      <c r="L59" s="204"/>
      <c r="M59" s="204"/>
      <c r="N59" s="204"/>
    </row>
    <row r="60" spans="1:14" ht="15.75" thickBot="1" x14ac:dyDescent="0.3">
      <c r="A60" s="83"/>
      <c r="B60" s="72"/>
      <c r="C60" s="72"/>
      <c r="D60" s="71"/>
      <c r="E60" s="203" t="s">
        <v>73</v>
      </c>
      <c r="F60" s="203"/>
      <c r="G60" s="203"/>
      <c r="H60" s="203"/>
      <c r="I60" s="204">
        <v>61139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60787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8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639490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61139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1614.1109999999999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8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641104.11100000003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83"/>
      <c r="B67" s="73"/>
      <c r="C67" s="73"/>
      <c r="D67" s="83"/>
      <c r="E67" s="206" t="s">
        <v>84</v>
      </c>
      <c r="F67" s="206"/>
      <c r="G67" s="206"/>
      <c r="H67" s="206"/>
      <c r="I67" s="207">
        <v>45066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10.546730567391055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8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61139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270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45021</v>
      </c>
      <c r="B73" s="212"/>
      <c r="C73" s="212"/>
      <c r="D73" s="83"/>
      <c r="E73" s="206" t="s">
        <v>93</v>
      </c>
      <c r="F73" s="206"/>
      <c r="G73" s="206"/>
      <c r="H73" s="206"/>
      <c r="I73" s="207">
        <v>-45066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83"/>
      <c r="E74" s="83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83"/>
      <c r="E75" s="206" t="s">
        <v>94</v>
      </c>
      <c r="F75" s="206"/>
      <c r="G75" s="206"/>
      <c r="H75" s="206"/>
      <c r="I75" s="207">
        <f>(I67+I68+I69+I70+I71+I73+I76+I72)</f>
        <v>61139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8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83"/>
      <c r="E77" s="83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115</v>
      </c>
      <c r="B78" s="209"/>
      <c r="C78" s="209"/>
      <c r="D78" s="8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39400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22067</v>
      </c>
      <c r="J81" s="204"/>
      <c r="K81" s="204"/>
      <c r="L81" s="204"/>
      <c r="M81" s="204"/>
      <c r="N81" s="204"/>
    </row>
    <row r="82" spans="1:14" x14ac:dyDescent="0.25">
      <c r="A82" s="83"/>
      <c r="B82" s="83"/>
      <c r="C82" s="83"/>
      <c r="D82" s="86"/>
      <c r="E82" s="203" t="s">
        <v>100</v>
      </c>
      <c r="F82" s="203"/>
      <c r="G82" s="203"/>
      <c r="H82" s="203"/>
      <c r="I82" s="204">
        <v>270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300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62037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898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57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116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1969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23435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3618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3783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2910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6722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2025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1757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1969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425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275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781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150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118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285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184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172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388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159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113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127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178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512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700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92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279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233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861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230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217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781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203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372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993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4516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42437</v>
      </c>
      <c r="D44" s="21">
        <f t="shared" si="0"/>
        <v>3408</v>
      </c>
      <c r="E44" s="22">
        <f t="shared" si="0"/>
        <v>604</v>
      </c>
      <c r="F44" s="22">
        <f t="shared" si="0"/>
        <v>700</v>
      </c>
      <c r="G44" s="22">
        <f t="shared" si="0"/>
        <v>1481</v>
      </c>
      <c r="H44" s="22">
        <f t="shared" si="0"/>
        <v>1757</v>
      </c>
      <c r="I44" s="22">
        <f t="shared" si="0"/>
        <v>2635</v>
      </c>
      <c r="J44" s="22">
        <f t="shared" si="0"/>
        <v>3994</v>
      </c>
      <c r="K44" s="23">
        <f t="shared" si="0"/>
        <v>4516</v>
      </c>
      <c r="L44" s="19">
        <f t="shared" si="0"/>
        <v>0</v>
      </c>
      <c r="M44" s="20">
        <f t="shared" si="0"/>
        <v>0</v>
      </c>
      <c r="N44" s="12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2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42437</v>
      </c>
      <c r="D46" s="26">
        <f t="shared" si="1"/>
        <v>3408</v>
      </c>
      <c r="E46" s="27">
        <f t="shared" si="1"/>
        <v>604</v>
      </c>
      <c r="F46" s="27">
        <f t="shared" si="1"/>
        <v>700</v>
      </c>
      <c r="G46" s="27">
        <f t="shared" si="1"/>
        <v>1481</v>
      </c>
      <c r="H46" s="27">
        <f t="shared" si="1"/>
        <v>1757</v>
      </c>
      <c r="I46" s="27">
        <f t="shared" si="1"/>
        <v>2635</v>
      </c>
      <c r="J46" s="27">
        <f t="shared" si="1"/>
        <v>3994</v>
      </c>
      <c r="K46" s="28">
        <f t="shared" si="1"/>
        <v>4516</v>
      </c>
      <c r="L46" s="24">
        <f t="shared" si="1"/>
        <v>0</v>
      </c>
      <c r="M46" s="25">
        <f t="shared" si="1"/>
        <v>0</v>
      </c>
      <c r="N46" s="12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2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83"/>
      <c r="B50" s="45"/>
      <c r="C50" s="45"/>
      <c r="D50" s="45"/>
      <c r="E50" s="45"/>
      <c r="F50" s="45"/>
      <c r="G50" s="45"/>
      <c r="H50" s="45"/>
      <c r="I50" s="83"/>
      <c r="J50" s="83"/>
      <c r="K50" s="83"/>
      <c r="L50" s="83"/>
      <c r="M50" s="8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445588.5</v>
      </c>
      <c r="D51" s="48">
        <f t="shared" si="2"/>
        <v>34761.599999999999</v>
      </c>
      <c r="E51" s="49">
        <f t="shared" si="2"/>
        <v>6160.7999999999993</v>
      </c>
      <c r="F51" s="49">
        <f t="shared" si="2"/>
        <v>7139.9999999999991</v>
      </c>
      <c r="G51" s="49">
        <f t="shared" si="2"/>
        <v>15254.300000000001</v>
      </c>
      <c r="H51" s="49">
        <f t="shared" si="2"/>
        <v>18448.5</v>
      </c>
      <c r="I51" s="49">
        <f t="shared" si="2"/>
        <v>27404</v>
      </c>
      <c r="J51" s="49">
        <f t="shared" si="2"/>
        <v>42336.4</v>
      </c>
      <c r="K51" s="50">
        <f t="shared" si="2"/>
        <v>46966.400000000001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83"/>
      <c r="B55" s="83"/>
      <c r="C55" s="83"/>
      <c r="D55" s="83"/>
      <c r="E55" s="45"/>
      <c r="F55" s="45"/>
      <c r="G55" s="45"/>
      <c r="H55" s="83"/>
      <c r="I55" s="83"/>
      <c r="J55" s="83"/>
      <c r="K55" s="83"/>
      <c r="L55" s="83"/>
      <c r="M55" s="8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296.49599999999998</v>
      </c>
      <c r="E56" s="66">
        <f>(E46*E54)</f>
        <v>52.547999999999995</v>
      </c>
      <c r="F56" s="66">
        <f>(F46*F54)</f>
        <v>60.9</v>
      </c>
      <c r="G56" s="66">
        <f>(G46*G54)</f>
        <v>128.84699999999998</v>
      </c>
      <c r="H56" s="66">
        <f t="shared" ref="H56" si="3">(H46*H54)</f>
        <v>152.85899999999998</v>
      </c>
      <c r="I56" s="66">
        <f>(I46*I54)</f>
        <v>229.24499999999998</v>
      </c>
      <c r="J56" s="66">
        <f>(J46*J54)</f>
        <v>347.47799999999995</v>
      </c>
      <c r="K56" s="67">
        <f>(K46*K54)</f>
        <v>392.892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83"/>
      <c r="B57" s="83"/>
      <c r="C57" s="83"/>
      <c r="D57" s="8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61532</v>
      </c>
      <c r="C58" s="214"/>
      <c r="D58" s="71" t="s">
        <v>70</v>
      </c>
      <c r="E58" s="218">
        <v>45022</v>
      </c>
      <c r="F58" s="218"/>
      <c r="G58" s="218"/>
      <c r="H58" s="218"/>
      <c r="I58" s="219" t="s">
        <v>117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294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61555</v>
      </c>
      <c r="J59" s="204"/>
      <c r="K59" s="204"/>
      <c r="L59" s="204"/>
      <c r="M59" s="204"/>
      <c r="N59" s="204"/>
    </row>
    <row r="60" spans="1:14" ht="15.75" thickBot="1" x14ac:dyDescent="0.3">
      <c r="A60" s="83"/>
      <c r="B60" s="72"/>
      <c r="C60" s="72"/>
      <c r="D60" s="71"/>
      <c r="E60" s="203" t="s">
        <v>73</v>
      </c>
      <c r="F60" s="203"/>
      <c r="G60" s="203"/>
      <c r="H60" s="203"/>
      <c r="I60" s="204">
        <v>61555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61238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8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644060.5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61555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1661.2649999999999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8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645721.76500000001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83"/>
      <c r="B67" s="73"/>
      <c r="C67" s="73"/>
      <c r="D67" s="83"/>
      <c r="E67" s="206" t="s">
        <v>84</v>
      </c>
      <c r="F67" s="206"/>
      <c r="G67" s="206"/>
      <c r="H67" s="206"/>
      <c r="I67" s="207">
        <v>45066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10.544462017048238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8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61555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295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45022</v>
      </c>
      <c r="B73" s="212"/>
      <c r="C73" s="212"/>
      <c r="D73" s="83"/>
      <c r="E73" s="206" t="s">
        <v>93</v>
      </c>
      <c r="F73" s="206"/>
      <c r="G73" s="206"/>
      <c r="H73" s="206"/>
      <c r="I73" s="207">
        <v>-46471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83"/>
      <c r="E74" s="83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83"/>
      <c r="E75" s="206" t="s">
        <v>94</v>
      </c>
      <c r="F75" s="206"/>
      <c r="G75" s="206"/>
      <c r="H75" s="206"/>
      <c r="I75" s="207">
        <f>(I67+I68+I69+I70+I71+I73+I76+I72)</f>
        <v>60150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8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83"/>
      <c r="E77" s="83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117</v>
      </c>
      <c r="B78" s="209"/>
      <c r="C78" s="209"/>
      <c r="D78" s="8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37350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35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23041</v>
      </c>
      <c r="J81" s="204"/>
      <c r="K81" s="204"/>
      <c r="L81" s="204"/>
      <c r="M81" s="204"/>
      <c r="N81" s="204"/>
    </row>
    <row r="82" spans="1:14" x14ac:dyDescent="0.25">
      <c r="A82" s="83"/>
      <c r="B82" s="83"/>
      <c r="C82" s="83"/>
      <c r="D82" s="86"/>
      <c r="E82" s="203" t="s">
        <v>100</v>
      </c>
      <c r="F82" s="203"/>
      <c r="G82" s="203"/>
      <c r="H82" s="203"/>
      <c r="I82" s="204">
        <v>260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294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60980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830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8" workbookViewId="0">
      <selection activeCell="B48" sqref="B48:M49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118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2037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23212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3560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3909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2706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6373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2127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1736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1897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430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269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801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150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123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250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176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394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164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124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124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192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536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704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98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267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219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874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151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241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777</v>
      </c>
      <c r="H36" s="13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206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364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980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4396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41797</v>
      </c>
      <c r="D44" s="21">
        <f t="shared" si="0"/>
        <v>3381</v>
      </c>
      <c r="E44" s="22">
        <f t="shared" si="0"/>
        <v>584</v>
      </c>
      <c r="F44" s="22">
        <f t="shared" si="0"/>
        <v>699</v>
      </c>
      <c r="G44" s="22">
        <f t="shared" si="0"/>
        <v>1481</v>
      </c>
      <c r="H44" s="22">
        <f t="shared" si="0"/>
        <v>1736</v>
      </c>
      <c r="I44" s="22">
        <f t="shared" si="0"/>
        <v>2655</v>
      </c>
      <c r="J44" s="22">
        <f t="shared" si="0"/>
        <v>4024</v>
      </c>
      <c r="K44" s="23">
        <f t="shared" si="0"/>
        <v>4396</v>
      </c>
      <c r="L44" s="19">
        <f t="shared" si="0"/>
        <v>0</v>
      </c>
      <c r="M44" s="20">
        <f t="shared" si="0"/>
        <v>0</v>
      </c>
      <c r="N44" s="12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2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41797</v>
      </c>
      <c r="D46" s="26">
        <f t="shared" si="1"/>
        <v>3381</v>
      </c>
      <c r="E46" s="27">
        <f t="shared" si="1"/>
        <v>584</v>
      </c>
      <c r="F46" s="27">
        <f t="shared" si="1"/>
        <v>699</v>
      </c>
      <c r="G46" s="27">
        <f t="shared" si="1"/>
        <v>1481</v>
      </c>
      <c r="H46" s="27">
        <f t="shared" si="1"/>
        <v>1736</v>
      </c>
      <c r="I46" s="27">
        <f t="shared" si="1"/>
        <v>2655</v>
      </c>
      <c r="J46" s="27">
        <f t="shared" si="1"/>
        <v>4024</v>
      </c>
      <c r="K46" s="28">
        <f t="shared" si="1"/>
        <v>4396</v>
      </c>
      <c r="L46" s="24">
        <f t="shared" si="1"/>
        <v>0</v>
      </c>
      <c r="M46" s="25">
        <f t="shared" si="1"/>
        <v>0</v>
      </c>
      <c r="N46" s="12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2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83"/>
      <c r="B50" s="45"/>
      <c r="C50" s="45"/>
      <c r="D50" s="45"/>
      <c r="E50" s="45"/>
      <c r="F50" s="45"/>
      <c r="G50" s="45"/>
      <c r="H50" s="45"/>
      <c r="I50" s="83"/>
      <c r="J50" s="83"/>
      <c r="K50" s="83"/>
      <c r="L50" s="83"/>
      <c r="M50" s="8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438868.5</v>
      </c>
      <c r="D51" s="48">
        <f t="shared" si="2"/>
        <v>34486.199999999997</v>
      </c>
      <c r="E51" s="49">
        <f t="shared" si="2"/>
        <v>5956.7999999999993</v>
      </c>
      <c r="F51" s="49">
        <f t="shared" si="2"/>
        <v>7129.7999999999993</v>
      </c>
      <c r="G51" s="49">
        <f t="shared" si="2"/>
        <v>15254.300000000001</v>
      </c>
      <c r="H51" s="49">
        <f t="shared" si="2"/>
        <v>18228</v>
      </c>
      <c r="I51" s="49">
        <f t="shared" si="2"/>
        <v>27612</v>
      </c>
      <c r="J51" s="49">
        <f t="shared" si="2"/>
        <v>42654.400000000001</v>
      </c>
      <c r="K51" s="50">
        <f t="shared" si="2"/>
        <v>45718.400000000001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83"/>
      <c r="B55" s="83"/>
      <c r="C55" s="83"/>
      <c r="D55" s="83"/>
      <c r="E55" s="45"/>
      <c r="F55" s="45"/>
      <c r="G55" s="45"/>
      <c r="H55" s="83"/>
      <c r="I55" s="83"/>
      <c r="J55" s="83"/>
      <c r="K55" s="83"/>
      <c r="L55" s="83"/>
      <c r="M55" s="8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294.14699999999999</v>
      </c>
      <c r="E56" s="66">
        <f>(E46*E54)</f>
        <v>50.808</v>
      </c>
      <c r="F56" s="66">
        <f>(F46*F54)</f>
        <v>60.812999999999995</v>
      </c>
      <c r="G56" s="66">
        <f>(G46*G54)</f>
        <v>128.84699999999998</v>
      </c>
      <c r="H56" s="66">
        <f t="shared" ref="H56" si="3">(H46*H54)</f>
        <v>151.03199999999998</v>
      </c>
      <c r="I56" s="66">
        <f>(I46*I54)</f>
        <v>230.98499999999999</v>
      </c>
      <c r="J56" s="66">
        <f>(J46*J54)</f>
        <v>350.08799999999997</v>
      </c>
      <c r="K56" s="67">
        <f>(K46*K54)</f>
        <v>382.452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83"/>
      <c r="B57" s="83"/>
      <c r="C57" s="83"/>
      <c r="D57" s="8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60753</v>
      </c>
      <c r="C58" s="214"/>
      <c r="D58" s="71" t="s">
        <v>70</v>
      </c>
      <c r="E58" s="218">
        <v>45023</v>
      </c>
      <c r="F58" s="218"/>
      <c r="G58" s="218"/>
      <c r="H58" s="218"/>
      <c r="I58" s="219" t="s">
        <v>119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312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60780</v>
      </c>
      <c r="J59" s="204"/>
      <c r="K59" s="204"/>
      <c r="L59" s="204"/>
      <c r="M59" s="204"/>
      <c r="N59" s="204"/>
    </row>
    <row r="60" spans="1:14" ht="15.75" thickBot="1" x14ac:dyDescent="0.3">
      <c r="A60" s="83"/>
      <c r="B60" s="72"/>
      <c r="C60" s="72"/>
      <c r="D60" s="71"/>
      <c r="E60" s="203" t="s">
        <v>73</v>
      </c>
      <c r="F60" s="203"/>
      <c r="G60" s="203"/>
      <c r="H60" s="203"/>
      <c r="I60" s="204">
        <v>60780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60441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8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635908.4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60780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1649.1719999999998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8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637557.57200000004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83"/>
      <c r="B67" s="73"/>
      <c r="C67" s="73"/>
      <c r="D67" s="83"/>
      <c r="E67" s="206" t="s">
        <v>84</v>
      </c>
      <c r="F67" s="206"/>
      <c r="G67" s="206"/>
      <c r="H67" s="206"/>
      <c r="I67" s="207">
        <v>46471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10.548428583246473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8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60780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260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45023</v>
      </c>
      <c r="B73" s="212"/>
      <c r="C73" s="212"/>
      <c r="D73" s="83"/>
      <c r="E73" s="206" t="s">
        <v>93</v>
      </c>
      <c r="F73" s="206"/>
      <c r="G73" s="206"/>
      <c r="H73" s="206"/>
      <c r="I73" s="207">
        <v>-44881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83"/>
      <c r="E74" s="83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83"/>
      <c r="E75" s="206" t="s">
        <v>94</v>
      </c>
      <c r="F75" s="206"/>
      <c r="G75" s="206"/>
      <c r="H75" s="206"/>
      <c r="I75" s="207">
        <f>(I67+I68+I69+I70+I71+I73+I76+I72)</f>
        <v>62370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8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83"/>
      <c r="E77" s="83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119</v>
      </c>
      <c r="B78" s="209"/>
      <c r="C78" s="209"/>
      <c r="D78" s="8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40100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23005</v>
      </c>
      <c r="J81" s="204"/>
      <c r="K81" s="204"/>
      <c r="L81" s="204"/>
      <c r="M81" s="204"/>
      <c r="N81" s="204"/>
    </row>
    <row r="82" spans="1:14" x14ac:dyDescent="0.25">
      <c r="A82" s="83"/>
      <c r="B82" s="83"/>
      <c r="C82" s="83"/>
      <c r="D82" s="86"/>
      <c r="E82" s="203" t="s">
        <v>100</v>
      </c>
      <c r="F82" s="203"/>
      <c r="G82" s="203"/>
      <c r="H82" s="203"/>
      <c r="I82" s="204">
        <v>260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312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63677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1307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120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2027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22844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3405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3735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2580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6771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2081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1780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1981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425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301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803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151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111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299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192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165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394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165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108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130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203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531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x14ac:dyDescent="0.25">
      <c r="A28" s="124" t="s">
        <v>39</v>
      </c>
      <c r="B28" s="125"/>
      <c r="C28" s="11"/>
      <c r="D28" s="11"/>
      <c r="E28" s="11"/>
      <c r="F28" s="11"/>
      <c r="G28" s="11">
        <v>718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94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266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237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893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12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77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232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764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135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355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969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4476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41362</v>
      </c>
      <c r="D44" s="21">
        <f t="shared" si="0"/>
        <v>3260</v>
      </c>
      <c r="E44" s="22">
        <f t="shared" si="0"/>
        <v>597</v>
      </c>
      <c r="F44" s="22">
        <f t="shared" si="0"/>
        <v>726</v>
      </c>
      <c r="G44" s="22">
        <f t="shared" si="0"/>
        <v>1482</v>
      </c>
      <c r="H44" s="22">
        <f t="shared" si="0"/>
        <v>1780</v>
      </c>
      <c r="I44" s="22">
        <f t="shared" si="0"/>
        <v>2665</v>
      </c>
      <c r="J44" s="22">
        <f t="shared" si="0"/>
        <v>4062</v>
      </c>
      <c r="K44" s="23">
        <f t="shared" si="0"/>
        <v>4476</v>
      </c>
      <c r="L44" s="19">
        <f t="shared" si="0"/>
        <v>0</v>
      </c>
      <c r="M44" s="20">
        <f t="shared" si="0"/>
        <v>0</v>
      </c>
      <c r="N44" s="12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12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41362</v>
      </c>
      <c r="D46" s="26">
        <f t="shared" si="1"/>
        <v>3260</v>
      </c>
      <c r="E46" s="27">
        <f t="shared" si="1"/>
        <v>597</v>
      </c>
      <c r="F46" s="27">
        <f t="shared" si="1"/>
        <v>726</v>
      </c>
      <c r="G46" s="27">
        <f t="shared" si="1"/>
        <v>1482</v>
      </c>
      <c r="H46" s="27">
        <f t="shared" si="1"/>
        <v>1780</v>
      </c>
      <c r="I46" s="27">
        <f t="shared" si="1"/>
        <v>2665</v>
      </c>
      <c r="J46" s="27">
        <f t="shared" si="1"/>
        <v>4062</v>
      </c>
      <c r="K46" s="28">
        <f t="shared" si="1"/>
        <v>4476</v>
      </c>
      <c r="L46" s="24">
        <f t="shared" si="1"/>
        <v>0</v>
      </c>
      <c r="M46" s="25">
        <f t="shared" si="1"/>
        <v>0</v>
      </c>
      <c r="N46" s="12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2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83"/>
      <c r="B50" s="45"/>
      <c r="C50" s="45"/>
      <c r="D50" s="45"/>
      <c r="E50" s="45"/>
      <c r="F50" s="45"/>
      <c r="G50" s="45"/>
      <c r="H50" s="45"/>
      <c r="I50" s="83"/>
      <c r="J50" s="83"/>
      <c r="K50" s="83"/>
      <c r="L50" s="83"/>
      <c r="M50" s="8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434301</v>
      </c>
      <c r="D51" s="48">
        <f t="shared" si="2"/>
        <v>33252</v>
      </c>
      <c r="E51" s="49">
        <f t="shared" si="2"/>
        <v>6089.4</v>
      </c>
      <c r="F51" s="49">
        <f t="shared" si="2"/>
        <v>7405.2</v>
      </c>
      <c r="G51" s="49">
        <f t="shared" si="2"/>
        <v>15264.6</v>
      </c>
      <c r="H51" s="49">
        <f t="shared" si="2"/>
        <v>18690</v>
      </c>
      <c r="I51" s="49">
        <f t="shared" si="2"/>
        <v>27716</v>
      </c>
      <c r="J51" s="49">
        <f t="shared" si="2"/>
        <v>43057.2</v>
      </c>
      <c r="K51" s="50">
        <f t="shared" si="2"/>
        <v>46550.400000000001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83"/>
      <c r="B55" s="83"/>
      <c r="C55" s="83"/>
      <c r="D55" s="83"/>
      <c r="E55" s="45"/>
      <c r="F55" s="45"/>
      <c r="G55" s="45"/>
      <c r="H55" s="83"/>
      <c r="I55" s="83"/>
      <c r="J55" s="83"/>
      <c r="K55" s="83"/>
      <c r="L55" s="83"/>
      <c r="M55" s="8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283.62</v>
      </c>
      <c r="E56" s="66">
        <f>(E46*E54)</f>
        <v>51.938999999999993</v>
      </c>
      <c r="F56" s="66">
        <f>(F46*F54)</f>
        <v>63.161999999999999</v>
      </c>
      <c r="G56" s="66">
        <f>(G46*G54)</f>
        <v>128.934</v>
      </c>
      <c r="H56" s="66">
        <f t="shared" ref="H56" si="3">(H46*H54)</f>
        <v>154.85999999999999</v>
      </c>
      <c r="I56" s="66">
        <f>(I46*I54)</f>
        <v>231.85499999999999</v>
      </c>
      <c r="J56" s="66">
        <f>(J46*J54)</f>
        <v>353.39399999999995</v>
      </c>
      <c r="K56" s="67">
        <f>(K46*K54)</f>
        <v>389.41199999999998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83"/>
      <c r="B57" s="83"/>
      <c r="C57" s="83"/>
      <c r="D57" s="8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60410</v>
      </c>
      <c r="C58" s="214"/>
      <c r="D58" s="71" t="s">
        <v>70</v>
      </c>
      <c r="E58" s="218">
        <v>45024</v>
      </c>
      <c r="F58" s="218"/>
      <c r="G58" s="218"/>
      <c r="H58" s="218"/>
      <c r="I58" s="219" t="s">
        <v>106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324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60442</v>
      </c>
      <c r="J59" s="204"/>
      <c r="K59" s="204"/>
      <c r="L59" s="204"/>
      <c r="M59" s="204"/>
      <c r="N59" s="204"/>
    </row>
    <row r="60" spans="1:14" ht="15.75" thickBot="1" x14ac:dyDescent="0.3">
      <c r="A60" s="83"/>
      <c r="B60" s="72"/>
      <c r="C60" s="72"/>
      <c r="D60" s="71"/>
      <c r="E60" s="203" t="s">
        <v>73</v>
      </c>
      <c r="F60" s="203"/>
      <c r="G60" s="203"/>
      <c r="H60" s="203"/>
      <c r="I60" s="204">
        <v>60442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60086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8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632325.79999999993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60442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1657.1759999999999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8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633982.97599999991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83"/>
      <c r="B67" s="73"/>
      <c r="C67" s="73"/>
      <c r="D67" s="83"/>
      <c r="E67" s="206" t="s">
        <v>84</v>
      </c>
      <c r="F67" s="206"/>
      <c r="G67" s="206"/>
      <c r="H67" s="206"/>
      <c r="I67" s="207">
        <v>44881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10.551259461438603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8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60442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260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x14ac:dyDescent="0.25">
      <c r="A73" s="212">
        <v>45024</v>
      </c>
      <c r="B73" s="212"/>
      <c r="C73" s="212"/>
      <c r="D73" s="83"/>
      <c r="E73" s="206" t="s">
        <v>93</v>
      </c>
      <c r="F73" s="206"/>
      <c r="G73" s="206"/>
      <c r="H73" s="206"/>
      <c r="I73" s="207">
        <v>-41769</v>
      </c>
      <c r="J73" s="207"/>
      <c r="K73" s="207"/>
      <c r="L73" s="207"/>
      <c r="M73" s="207"/>
      <c r="N73" s="207"/>
    </row>
    <row r="74" spans="1:14" x14ac:dyDescent="0.25">
      <c r="A74" s="212"/>
      <c r="B74" s="212"/>
      <c r="C74" s="212"/>
      <c r="D74" s="83"/>
      <c r="E74" s="83"/>
      <c r="F74" s="76"/>
      <c r="G74" s="76"/>
      <c r="H74" s="76"/>
      <c r="I74" s="77"/>
      <c r="J74" s="77"/>
      <c r="K74" s="77"/>
      <c r="L74" s="77"/>
      <c r="M74" s="77"/>
      <c r="N74" s="78"/>
    </row>
    <row r="75" spans="1:14" x14ac:dyDescent="0.25">
      <c r="A75" s="212"/>
      <c r="B75" s="212"/>
      <c r="C75" s="212"/>
      <c r="D75" s="83"/>
      <c r="E75" s="206" t="s">
        <v>94</v>
      </c>
      <c r="F75" s="206"/>
      <c r="G75" s="206"/>
      <c r="H75" s="206"/>
      <c r="I75" s="207">
        <f>(I67+I68+I69+I70+I71+I73+I76+I72)</f>
        <v>63554</v>
      </c>
      <c r="J75" s="207"/>
      <c r="K75" s="207"/>
      <c r="L75" s="207"/>
      <c r="M75" s="207"/>
      <c r="N75" s="207"/>
    </row>
    <row r="76" spans="1:14" x14ac:dyDescent="0.25">
      <c r="A76" s="212"/>
      <c r="B76" s="212"/>
      <c r="C76" s="212"/>
      <c r="D76" s="8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x14ac:dyDescent="0.25">
      <c r="A77" s="212"/>
      <c r="B77" s="212"/>
      <c r="C77" s="212"/>
      <c r="D77" s="83"/>
      <c r="E77" s="83"/>
      <c r="F77" s="79"/>
      <c r="G77" s="80"/>
      <c r="H77" s="80"/>
      <c r="I77" s="81"/>
      <c r="J77" s="81"/>
      <c r="K77" s="81"/>
      <c r="L77" s="81"/>
      <c r="M77" s="81"/>
      <c r="N77" s="82"/>
    </row>
    <row r="78" spans="1:14" x14ac:dyDescent="0.25">
      <c r="A78" s="209" t="s">
        <v>106</v>
      </c>
      <c r="B78" s="209"/>
      <c r="C78" s="209"/>
      <c r="D78" s="8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41000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22824</v>
      </c>
      <c r="J81" s="204"/>
      <c r="K81" s="204"/>
      <c r="L81" s="204"/>
      <c r="M81" s="204"/>
      <c r="N81" s="204"/>
    </row>
    <row r="82" spans="1:14" x14ac:dyDescent="0.25">
      <c r="A82" s="83"/>
      <c r="B82" s="83"/>
      <c r="C82" s="83"/>
      <c r="D82" s="86"/>
      <c r="E82" s="203" t="s">
        <v>100</v>
      </c>
      <c r="F82" s="203"/>
      <c r="G82" s="203"/>
      <c r="H82" s="203"/>
      <c r="I82" s="204">
        <v>260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324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7"/>
      <c r="F85" s="87"/>
      <c r="G85" s="87"/>
      <c r="H85" s="87"/>
      <c r="I85" s="88"/>
      <c r="J85" s="88"/>
      <c r="K85" s="88"/>
      <c r="L85" s="88"/>
      <c r="M85" s="88"/>
      <c r="N85" s="88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64408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7"/>
      <c r="F87" s="87"/>
      <c r="G87" s="87"/>
      <c r="H87" s="87"/>
      <c r="I87" s="88"/>
      <c r="J87" s="88"/>
      <c r="K87" s="88"/>
      <c r="L87" s="88"/>
      <c r="M87" s="88"/>
      <c r="N87" s="88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854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46" workbookViewId="0">
      <selection activeCell="A58" sqref="A58:N88"/>
    </sheetView>
  </sheetViews>
  <sheetFormatPr defaultRowHeight="15" x14ac:dyDescent="0.25"/>
  <cols>
    <col min="1" max="1" width="20" style="1" bestFit="1" customWidth="1"/>
    <col min="2" max="2" width="9.28515625" style="1" customWidth="1"/>
    <col min="3" max="3" width="9.85546875" style="1" bestFit="1" customWidth="1"/>
    <col min="4" max="4" width="10.28515625" style="1" customWidth="1"/>
    <col min="5" max="13" width="9.28515625" style="1" customWidth="1"/>
    <col min="14" max="14" width="2.42578125" style="1" customWidth="1"/>
    <col min="15" max="15" width="9.140625" style="1"/>
    <col min="16" max="16" width="15.5703125" style="1" bestFit="1" customWidth="1"/>
    <col min="17" max="16384" width="9.140625" style="1"/>
  </cols>
  <sheetData>
    <row r="1" spans="1:14" x14ac:dyDescent="0.25">
      <c r="A1" s="220" t="s">
        <v>0</v>
      </c>
      <c r="B1" s="120" t="s">
        <v>1</v>
      </c>
      <c r="C1" s="120" t="s">
        <v>2</v>
      </c>
      <c r="D1" s="120" t="s">
        <v>3</v>
      </c>
      <c r="E1" s="120" t="s">
        <v>3</v>
      </c>
      <c r="F1" s="120" t="s">
        <v>3</v>
      </c>
      <c r="G1" s="120" t="s">
        <v>4</v>
      </c>
      <c r="H1" s="120" t="s">
        <v>4</v>
      </c>
      <c r="I1" s="120" t="s">
        <v>4</v>
      </c>
      <c r="J1" s="120" t="s">
        <v>4</v>
      </c>
      <c r="K1" s="120" t="s">
        <v>4</v>
      </c>
      <c r="L1" s="120" t="s">
        <v>4</v>
      </c>
      <c r="M1" s="121" t="s">
        <v>5</v>
      </c>
      <c r="N1" s="222" t="s">
        <v>121</v>
      </c>
    </row>
    <row r="2" spans="1:14" ht="15.75" thickBot="1" x14ac:dyDescent="0.3">
      <c r="A2" s="221"/>
      <c r="B2" s="122" t="s">
        <v>6</v>
      </c>
      <c r="C2" s="122" t="s">
        <v>7</v>
      </c>
      <c r="D2" s="122" t="s">
        <v>8</v>
      </c>
      <c r="E2" s="122" t="s">
        <v>8</v>
      </c>
      <c r="F2" s="122" t="s">
        <v>8</v>
      </c>
      <c r="G2" s="122" t="s">
        <v>9</v>
      </c>
      <c r="H2" s="122" t="s">
        <v>10</v>
      </c>
      <c r="I2" s="122" t="s">
        <v>11</v>
      </c>
      <c r="J2" s="122" t="s">
        <v>12</v>
      </c>
      <c r="K2" s="122" t="s">
        <v>13</v>
      </c>
      <c r="L2" s="122" t="s">
        <v>14</v>
      </c>
      <c r="M2" s="123" t="s">
        <v>7</v>
      </c>
      <c r="N2" s="222"/>
    </row>
    <row r="3" spans="1:14" x14ac:dyDescent="0.25">
      <c r="A3" s="124" t="s">
        <v>15</v>
      </c>
      <c r="B3" s="125"/>
      <c r="C3" s="3">
        <v>1998</v>
      </c>
      <c r="D3" s="126"/>
      <c r="E3" s="11"/>
      <c r="F3" s="11"/>
      <c r="G3" s="11"/>
      <c r="H3" s="11"/>
      <c r="I3" s="11"/>
      <c r="J3" s="11"/>
      <c r="K3" s="127"/>
      <c r="L3" s="125"/>
      <c r="M3" s="3"/>
      <c r="N3" s="222"/>
    </row>
    <row r="4" spans="1:14" x14ac:dyDescent="0.25">
      <c r="A4" s="128" t="s">
        <v>16</v>
      </c>
      <c r="B4" s="129"/>
      <c r="C4" s="4">
        <v>23959</v>
      </c>
      <c r="D4" s="130"/>
      <c r="E4" s="13"/>
      <c r="F4" s="13"/>
      <c r="G4" s="13"/>
      <c r="H4" s="13"/>
      <c r="I4" s="13"/>
      <c r="J4" s="13"/>
      <c r="K4" s="131"/>
      <c r="L4" s="129"/>
      <c r="M4" s="4"/>
      <c r="N4" s="222"/>
    </row>
    <row r="5" spans="1:14" x14ac:dyDescent="0.25">
      <c r="A5" s="128" t="s">
        <v>17</v>
      </c>
      <c r="B5" s="129"/>
      <c r="C5" s="4">
        <v>3482</v>
      </c>
      <c r="D5" s="130"/>
      <c r="E5" s="13"/>
      <c r="F5" s="13"/>
      <c r="G5" s="13"/>
      <c r="H5" s="13"/>
      <c r="I5" s="13"/>
      <c r="J5" s="13"/>
      <c r="K5" s="131"/>
      <c r="L5" s="129"/>
      <c r="M5" s="4"/>
      <c r="N5" s="222"/>
    </row>
    <row r="6" spans="1:14" x14ac:dyDescent="0.25">
      <c r="A6" s="128" t="s">
        <v>18</v>
      </c>
      <c r="B6" s="129"/>
      <c r="C6" s="4">
        <v>3948</v>
      </c>
      <c r="D6" s="130"/>
      <c r="E6" s="13"/>
      <c r="F6" s="13"/>
      <c r="G6" s="13"/>
      <c r="H6" s="13"/>
      <c r="I6" s="13"/>
      <c r="J6" s="13"/>
      <c r="K6" s="131"/>
      <c r="L6" s="129"/>
      <c r="M6" s="4"/>
      <c r="N6" s="222"/>
    </row>
    <row r="7" spans="1:14" x14ac:dyDescent="0.25">
      <c r="A7" s="128" t="s">
        <v>19</v>
      </c>
      <c r="B7" s="129"/>
      <c r="C7" s="4">
        <v>2745</v>
      </c>
      <c r="D7" s="130"/>
      <c r="E7" s="13"/>
      <c r="F7" s="13"/>
      <c r="G7" s="13"/>
      <c r="H7" s="13"/>
      <c r="I7" s="13"/>
      <c r="J7" s="13"/>
      <c r="K7" s="131"/>
      <c r="L7" s="129"/>
      <c r="M7" s="4"/>
      <c r="N7" s="222"/>
    </row>
    <row r="8" spans="1:14" ht="15.75" thickBot="1" x14ac:dyDescent="0.3">
      <c r="A8" s="132" t="s">
        <v>20</v>
      </c>
      <c r="B8" s="133"/>
      <c r="C8" s="5">
        <v>6497</v>
      </c>
      <c r="D8" s="134"/>
      <c r="E8" s="135"/>
      <c r="F8" s="135"/>
      <c r="G8" s="135"/>
      <c r="H8" s="135"/>
      <c r="I8" s="135"/>
      <c r="J8" s="135"/>
      <c r="K8" s="136"/>
      <c r="L8" s="133"/>
      <c r="M8" s="5"/>
      <c r="N8" s="137"/>
    </row>
    <row r="9" spans="1:14" s="10" customFormat="1" ht="15.75" thickBot="1" x14ac:dyDescent="0.3">
      <c r="A9" s="119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9"/>
    </row>
    <row r="10" spans="1:14" ht="15" customHeight="1" x14ac:dyDescent="0.25">
      <c r="A10" s="124" t="s">
        <v>21</v>
      </c>
      <c r="B10" s="125"/>
      <c r="C10" s="11"/>
      <c r="D10" s="11"/>
      <c r="E10" s="11"/>
      <c r="F10" s="11"/>
      <c r="G10" s="11"/>
      <c r="H10" s="11"/>
      <c r="I10" s="11"/>
      <c r="J10" s="11">
        <v>2065</v>
      </c>
      <c r="K10" s="3"/>
      <c r="L10" s="126"/>
      <c r="M10" s="3"/>
      <c r="N10" s="223" t="s">
        <v>22</v>
      </c>
    </row>
    <row r="11" spans="1:14" x14ac:dyDescent="0.25">
      <c r="A11" s="128" t="s">
        <v>23</v>
      </c>
      <c r="B11" s="129"/>
      <c r="C11" s="13"/>
      <c r="D11" s="13"/>
      <c r="E11" s="13"/>
      <c r="F11" s="13"/>
      <c r="G11" s="13"/>
      <c r="H11" s="13">
        <v>1695</v>
      </c>
      <c r="I11" s="13"/>
      <c r="J11" s="13"/>
      <c r="K11" s="4"/>
      <c r="L11" s="130"/>
      <c r="M11" s="4"/>
      <c r="N11" s="223"/>
    </row>
    <row r="12" spans="1:14" x14ac:dyDescent="0.25">
      <c r="A12" s="128" t="s">
        <v>24</v>
      </c>
      <c r="B12" s="129"/>
      <c r="C12" s="13"/>
      <c r="D12" s="13"/>
      <c r="E12" s="13"/>
      <c r="F12" s="13"/>
      <c r="G12" s="13"/>
      <c r="H12" s="13"/>
      <c r="I12" s="13"/>
      <c r="J12" s="13">
        <v>1984</v>
      </c>
      <c r="K12" s="4"/>
      <c r="L12" s="130"/>
      <c r="M12" s="4"/>
      <c r="N12" s="223"/>
    </row>
    <row r="13" spans="1:14" x14ac:dyDescent="0.25">
      <c r="A13" s="128" t="s">
        <v>25</v>
      </c>
      <c r="B13" s="129"/>
      <c r="C13" s="13"/>
      <c r="D13" s="13"/>
      <c r="E13" s="13"/>
      <c r="F13" s="13">
        <v>412</v>
      </c>
      <c r="G13" s="13"/>
      <c r="H13" s="13"/>
      <c r="I13" s="13"/>
      <c r="J13" s="13"/>
      <c r="K13" s="4"/>
      <c r="L13" s="130"/>
      <c r="M13" s="4"/>
      <c r="N13" s="223"/>
    </row>
    <row r="14" spans="1:14" x14ac:dyDescent="0.25">
      <c r="A14" s="128" t="s">
        <v>26</v>
      </c>
      <c r="B14" s="129"/>
      <c r="C14" s="13"/>
      <c r="D14" s="13"/>
      <c r="E14" s="13"/>
      <c r="F14" s="13">
        <v>294</v>
      </c>
      <c r="G14" s="13"/>
      <c r="H14" s="13"/>
      <c r="I14" s="13"/>
      <c r="J14" s="13"/>
      <c r="K14" s="4"/>
      <c r="L14" s="130"/>
      <c r="M14" s="4"/>
      <c r="N14" s="223"/>
    </row>
    <row r="15" spans="1:14" x14ac:dyDescent="0.25">
      <c r="A15" s="128" t="s">
        <v>27</v>
      </c>
      <c r="B15" s="129"/>
      <c r="C15" s="13"/>
      <c r="D15" s="13"/>
      <c r="E15" s="13"/>
      <c r="F15" s="140"/>
      <c r="G15" s="13"/>
      <c r="H15" s="13"/>
      <c r="I15" s="13">
        <v>809</v>
      </c>
      <c r="J15" s="13"/>
      <c r="K15" s="4"/>
      <c r="L15" s="130"/>
      <c r="M15" s="4"/>
      <c r="N15" s="223"/>
    </row>
    <row r="16" spans="1:14" x14ac:dyDescent="0.25">
      <c r="A16" s="128" t="s">
        <v>28</v>
      </c>
      <c r="B16" s="129"/>
      <c r="C16" s="13"/>
      <c r="D16" s="13">
        <v>147</v>
      </c>
      <c r="E16" s="13"/>
      <c r="F16" s="13"/>
      <c r="G16" s="13"/>
      <c r="H16" s="13"/>
      <c r="I16" s="13"/>
      <c r="J16" s="13"/>
      <c r="K16" s="4"/>
      <c r="L16" s="130"/>
      <c r="M16" s="4"/>
      <c r="N16" s="223"/>
    </row>
    <row r="17" spans="1:14" x14ac:dyDescent="0.25">
      <c r="A17" s="128" t="s">
        <v>29</v>
      </c>
      <c r="B17" s="129"/>
      <c r="C17" s="13"/>
      <c r="D17" s="13">
        <v>120</v>
      </c>
      <c r="E17" s="13"/>
      <c r="F17" s="13"/>
      <c r="G17" s="13"/>
      <c r="H17" s="13"/>
      <c r="I17" s="13"/>
      <c r="J17" s="13"/>
      <c r="K17" s="4"/>
      <c r="L17" s="130"/>
      <c r="M17" s="4"/>
      <c r="N17" s="223"/>
    </row>
    <row r="18" spans="1:14" x14ac:dyDescent="0.25">
      <c r="A18" s="128" t="s">
        <v>30</v>
      </c>
      <c r="B18" s="129"/>
      <c r="C18" s="13"/>
      <c r="D18" s="13">
        <v>283</v>
      </c>
      <c r="E18" s="13"/>
      <c r="F18" s="13"/>
      <c r="G18" s="13"/>
      <c r="H18" s="13"/>
      <c r="I18" s="13"/>
      <c r="J18" s="13"/>
      <c r="K18" s="4"/>
      <c r="L18" s="130"/>
      <c r="M18" s="4"/>
      <c r="N18" s="223"/>
    </row>
    <row r="19" spans="1:14" x14ac:dyDescent="0.25">
      <c r="A19" s="128" t="s">
        <v>31</v>
      </c>
      <c r="B19" s="129"/>
      <c r="C19" s="13"/>
      <c r="D19" s="13">
        <v>186</v>
      </c>
      <c r="E19" s="13"/>
      <c r="F19" s="13"/>
      <c r="G19" s="13"/>
      <c r="H19" s="13"/>
      <c r="I19" s="13"/>
      <c r="J19" s="13"/>
      <c r="K19" s="4"/>
      <c r="L19" s="130"/>
      <c r="M19" s="4"/>
      <c r="N19" s="223"/>
    </row>
    <row r="20" spans="1:14" x14ac:dyDescent="0.25">
      <c r="A20" s="128" t="s">
        <v>32</v>
      </c>
      <c r="B20" s="129"/>
      <c r="C20" s="13"/>
      <c r="D20" s="13">
        <v>175</v>
      </c>
      <c r="E20" s="13"/>
      <c r="F20" s="13"/>
      <c r="G20" s="13"/>
      <c r="H20" s="13"/>
      <c r="I20" s="13"/>
      <c r="J20" s="13"/>
      <c r="K20" s="4"/>
      <c r="L20" s="130"/>
      <c r="M20" s="4"/>
      <c r="N20" s="223"/>
    </row>
    <row r="21" spans="1:14" x14ac:dyDescent="0.25">
      <c r="A21" s="128" t="s">
        <v>33</v>
      </c>
      <c r="B21" s="129"/>
      <c r="C21" s="13"/>
      <c r="D21" s="13">
        <v>398</v>
      </c>
      <c r="E21" s="13"/>
      <c r="F21" s="13"/>
      <c r="G21" s="13"/>
      <c r="H21" s="13"/>
      <c r="I21" s="13"/>
      <c r="J21" s="13"/>
      <c r="K21" s="4"/>
      <c r="L21" s="130"/>
      <c r="M21" s="4"/>
      <c r="N21" s="223"/>
    </row>
    <row r="22" spans="1:14" x14ac:dyDescent="0.25">
      <c r="A22" s="128" t="s">
        <v>34</v>
      </c>
      <c r="B22" s="129"/>
      <c r="C22" s="13"/>
      <c r="D22" s="13">
        <v>169</v>
      </c>
      <c r="E22" s="13"/>
      <c r="F22" s="13"/>
      <c r="G22" s="13"/>
      <c r="H22" s="13"/>
      <c r="I22" s="13"/>
      <c r="J22" s="13"/>
      <c r="K22" s="4"/>
      <c r="L22" s="130"/>
      <c r="M22" s="4"/>
      <c r="N22" s="223"/>
    </row>
    <row r="23" spans="1:14" x14ac:dyDescent="0.25">
      <c r="A23" s="128" t="s">
        <v>35</v>
      </c>
      <c r="B23" s="129"/>
      <c r="C23" s="13"/>
      <c r="D23" s="13">
        <v>130</v>
      </c>
      <c r="E23" s="13"/>
      <c r="F23" s="13"/>
      <c r="G23" s="13"/>
      <c r="H23" s="13"/>
      <c r="I23" s="13"/>
      <c r="J23" s="13"/>
      <c r="K23" s="4"/>
      <c r="L23" s="130"/>
      <c r="M23" s="4"/>
      <c r="N23" s="223"/>
    </row>
    <row r="24" spans="1:14" x14ac:dyDescent="0.25">
      <c r="A24" s="128" t="s">
        <v>36</v>
      </c>
      <c r="B24" s="129"/>
      <c r="C24" s="13"/>
      <c r="D24" s="13">
        <v>101</v>
      </c>
      <c r="E24" s="13"/>
      <c r="F24" s="13"/>
      <c r="G24" s="13"/>
      <c r="H24" s="13"/>
      <c r="I24" s="13"/>
      <c r="J24" s="13"/>
      <c r="K24" s="4"/>
      <c r="L24" s="130"/>
      <c r="M24" s="4"/>
      <c r="N24" s="223"/>
    </row>
    <row r="25" spans="1:14" x14ac:dyDescent="0.25">
      <c r="A25" s="141" t="s">
        <v>37</v>
      </c>
      <c r="B25" s="142"/>
      <c r="C25" s="143"/>
      <c r="D25" s="143">
        <v>218</v>
      </c>
      <c r="E25" s="143"/>
      <c r="F25" s="143"/>
      <c r="G25" s="143"/>
      <c r="H25" s="143"/>
      <c r="I25" s="143"/>
      <c r="J25" s="143"/>
      <c r="K25" s="144"/>
      <c r="L25" s="145"/>
      <c r="M25" s="144"/>
      <c r="N25" s="223"/>
    </row>
    <row r="26" spans="1:14" ht="15.75" thickBot="1" x14ac:dyDescent="0.3">
      <c r="A26" s="146" t="s">
        <v>38</v>
      </c>
      <c r="B26" s="133"/>
      <c r="C26" s="135"/>
      <c r="D26" s="135">
        <v>530</v>
      </c>
      <c r="E26" s="135"/>
      <c r="F26" s="135"/>
      <c r="G26" s="135"/>
      <c r="H26" s="135"/>
      <c r="I26" s="135"/>
      <c r="J26" s="135"/>
      <c r="K26" s="5"/>
      <c r="L26" s="134"/>
      <c r="M26" s="5"/>
      <c r="N26" s="139"/>
    </row>
    <row r="27" spans="1:14" ht="15.75" thickBot="1" x14ac:dyDescent="0.3">
      <c r="A27" s="147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</row>
    <row r="28" spans="1:14" ht="15" customHeight="1" x14ac:dyDescent="0.25">
      <c r="A28" s="124" t="s">
        <v>39</v>
      </c>
      <c r="B28" s="125"/>
      <c r="C28" s="11"/>
      <c r="D28" s="11"/>
      <c r="E28" s="11"/>
      <c r="F28" s="11"/>
      <c r="G28" s="11">
        <v>738</v>
      </c>
      <c r="H28" s="148"/>
      <c r="I28" s="11"/>
      <c r="J28" s="11"/>
      <c r="K28" s="127"/>
      <c r="L28" s="125"/>
      <c r="M28" s="3"/>
      <c r="N28" s="224" t="s">
        <v>40</v>
      </c>
    </row>
    <row r="29" spans="1:14" x14ac:dyDescent="0.25">
      <c r="A29" s="128" t="s">
        <v>41</v>
      </c>
      <c r="B29" s="129"/>
      <c r="C29" s="13"/>
      <c r="D29" s="13"/>
      <c r="E29" s="13">
        <v>86</v>
      </c>
      <c r="F29" s="13"/>
      <c r="G29" s="13"/>
      <c r="H29" s="13"/>
      <c r="I29" s="13"/>
      <c r="J29" s="13"/>
      <c r="K29" s="131"/>
      <c r="L29" s="129"/>
      <c r="M29" s="4"/>
      <c r="N29" s="225"/>
    </row>
    <row r="30" spans="1:14" x14ac:dyDescent="0.25">
      <c r="A30" s="128" t="s">
        <v>42</v>
      </c>
      <c r="B30" s="129"/>
      <c r="C30" s="13"/>
      <c r="D30" s="13"/>
      <c r="E30" s="13">
        <v>278</v>
      </c>
      <c r="F30" s="13"/>
      <c r="G30" s="13"/>
      <c r="H30" s="13"/>
      <c r="I30" s="13"/>
      <c r="J30" s="13"/>
      <c r="K30" s="131"/>
      <c r="L30" s="129"/>
      <c r="M30" s="4"/>
      <c r="N30" s="225"/>
    </row>
    <row r="31" spans="1:14" x14ac:dyDescent="0.25">
      <c r="A31" s="128" t="s">
        <v>43</v>
      </c>
      <c r="B31" s="129"/>
      <c r="C31" s="13"/>
      <c r="D31" s="13"/>
      <c r="E31" s="13">
        <v>236</v>
      </c>
      <c r="F31" s="13"/>
      <c r="G31" s="13"/>
      <c r="H31" s="13"/>
      <c r="I31" s="13"/>
      <c r="J31" s="13"/>
      <c r="K31" s="131"/>
      <c r="L31" s="129"/>
      <c r="M31" s="4"/>
      <c r="N31" s="225"/>
    </row>
    <row r="32" spans="1:14" x14ac:dyDescent="0.25">
      <c r="A32" s="128" t="s">
        <v>44</v>
      </c>
      <c r="B32" s="129"/>
      <c r="C32" s="13"/>
      <c r="D32" s="13"/>
      <c r="E32" s="13"/>
      <c r="F32" s="13"/>
      <c r="G32" s="13"/>
      <c r="H32" s="13"/>
      <c r="I32" s="13">
        <v>878</v>
      </c>
      <c r="J32" s="13"/>
      <c r="K32" s="131"/>
      <c r="L32" s="129"/>
      <c r="M32" s="4"/>
      <c r="N32" s="225"/>
    </row>
    <row r="33" spans="1:14" x14ac:dyDescent="0.25">
      <c r="A33" s="128" t="s">
        <v>45</v>
      </c>
      <c r="B33" s="129"/>
      <c r="C33" s="13"/>
      <c r="D33" s="13">
        <v>0</v>
      </c>
      <c r="E33" s="13"/>
      <c r="F33" s="13"/>
      <c r="G33" s="13"/>
      <c r="H33" s="13"/>
      <c r="I33" s="13"/>
      <c r="J33" s="13"/>
      <c r="K33" s="131"/>
      <c r="L33" s="129"/>
      <c r="M33" s="4"/>
      <c r="N33" s="225"/>
    </row>
    <row r="34" spans="1:14" x14ac:dyDescent="0.25">
      <c r="A34" s="128" t="s">
        <v>46</v>
      </c>
      <c r="B34" s="129"/>
      <c r="C34" s="13"/>
      <c r="D34" s="13">
        <v>143</v>
      </c>
      <c r="E34" s="13"/>
      <c r="F34" s="13"/>
      <c r="G34" s="13"/>
      <c r="H34" s="13"/>
      <c r="I34" s="13"/>
      <c r="J34" s="13"/>
      <c r="K34" s="131"/>
      <c r="L34" s="129"/>
      <c r="M34" s="4"/>
      <c r="N34" s="225"/>
    </row>
    <row r="35" spans="1:14" x14ac:dyDescent="0.25">
      <c r="A35" s="128" t="s">
        <v>47</v>
      </c>
      <c r="B35" s="129"/>
      <c r="C35" s="13"/>
      <c r="D35" s="13">
        <v>239</v>
      </c>
      <c r="E35" s="13"/>
      <c r="F35" s="13"/>
      <c r="G35" s="13"/>
      <c r="H35" s="13"/>
      <c r="I35" s="13"/>
      <c r="J35" s="13"/>
      <c r="K35" s="131"/>
      <c r="L35" s="129"/>
      <c r="M35" s="4"/>
      <c r="N35" s="225"/>
    </row>
    <row r="36" spans="1:14" x14ac:dyDescent="0.25">
      <c r="A36" s="128" t="s">
        <v>48</v>
      </c>
      <c r="B36" s="129"/>
      <c r="C36" s="13"/>
      <c r="D36" s="13"/>
      <c r="E36" s="13"/>
      <c r="F36" s="13"/>
      <c r="G36" s="13">
        <v>782</v>
      </c>
      <c r="H36" s="140"/>
      <c r="I36" s="13"/>
      <c r="J36" s="13"/>
      <c r="K36" s="131"/>
      <c r="L36" s="129"/>
      <c r="M36" s="4"/>
      <c r="N36" s="225"/>
    </row>
    <row r="37" spans="1:14" x14ac:dyDescent="0.25">
      <c r="A37" s="128" t="s">
        <v>49</v>
      </c>
      <c r="B37" s="129"/>
      <c r="C37" s="13"/>
      <c r="D37" s="13">
        <v>226</v>
      </c>
      <c r="E37" s="13"/>
      <c r="F37" s="13"/>
      <c r="G37" s="13"/>
      <c r="H37" s="13"/>
      <c r="I37" s="13"/>
      <c r="J37" s="13"/>
      <c r="K37" s="131"/>
      <c r="L37" s="129"/>
      <c r="M37" s="4"/>
      <c r="N37" s="225"/>
    </row>
    <row r="38" spans="1:14" s="10" customFormat="1" x14ac:dyDescent="0.25">
      <c r="A38" s="128" t="s">
        <v>50</v>
      </c>
      <c r="B38" s="129"/>
      <c r="C38" s="13"/>
      <c r="D38" s="13">
        <v>356</v>
      </c>
      <c r="E38" s="13"/>
      <c r="F38" s="13"/>
      <c r="G38" s="13"/>
      <c r="H38" s="13"/>
      <c r="I38" s="13"/>
      <c r="J38" s="13"/>
      <c r="K38" s="131"/>
      <c r="L38" s="129"/>
      <c r="M38" s="4"/>
      <c r="N38" s="225"/>
    </row>
    <row r="39" spans="1:14" x14ac:dyDescent="0.25">
      <c r="A39" s="128" t="s">
        <v>51</v>
      </c>
      <c r="B39" s="129"/>
      <c r="C39" s="13"/>
      <c r="D39" s="13"/>
      <c r="E39" s="13"/>
      <c r="F39" s="13"/>
      <c r="G39" s="13"/>
      <c r="H39" s="13"/>
      <c r="I39" s="13">
        <v>985</v>
      </c>
      <c r="J39" s="13"/>
      <c r="K39" s="131"/>
      <c r="L39" s="129"/>
      <c r="M39" s="4"/>
      <c r="N39" s="225"/>
    </row>
    <row r="40" spans="1:14" ht="15.75" thickBot="1" x14ac:dyDescent="0.3">
      <c r="A40" s="149" t="s">
        <v>52</v>
      </c>
      <c r="B40" s="150"/>
      <c r="C40" s="151"/>
      <c r="D40" s="151"/>
      <c r="E40" s="151"/>
      <c r="F40" s="151"/>
      <c r="G40" s="151"/>
      <c r="H40" s="151"/>
      <c r="I40" s="151"/>
      <c r="J40" s="151"/>
      <c r="K40" s="152">
        <v>4465</v>
      </c>
      <c r="L40" s="133"/>
      <c r="M40" s="153"/>
      <c r="N40" s="226"/>
    </row>
    <row r="41" spans="1:14" s="16" customFormat="1" ht="15.75" thickBot="1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</row>
    <row r="42" spans="1:14" ht="15.75" thickBot="1" x14ac:dyDescent="0.3">
      <c r="A42" s="154" t="s">
        <v>53</v>
      </c>
      <c r="B42" s="155"/>
      <c r="C42" s="156"/>
      <c r="D42" s="157"/>
      <c r="E42" s="158"/>
      <c r="F42" s="158"/>
      <c r="G42" s="158"/>
      <c r="H42" s="158"/>
      <c r="I42" s="158"/>
      <c r="J42" s="158"/>
      <c r="K42" s="159"/>
      <c r="L42" s="155"/>
      <c r="M42" s="156"/>
      <c r="N42" s="139"/>
    </row>
    <row r="43" spans="1:14" s="10" customFormat="1" ht="15.75" thickBo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4"/>
    </row>
    <row r="44" spans="1:14" ht="15.75" thickBot="1" x14ac:dyDescent="0.3">
      <c r="A44" s="18" t="s">
        <v>54</v>
      </c>
      <c r="B44" s="19">
        <f t="shared" ref="B44:M44" si="0">SUM(B3:B42)</f>
        <v>0</v>
      </c>
      <c r="C44" s="20">
        <f t="shared" si="0"/>
        <v>42629</v>
      </c>
      <c r="D44" s="21">
        <f t="shared" si="0"/>
        <v>3421</v>
      </c>
      <c r="E44" s="22">
        <f t="shared" si="0"/>
        <v>600</v>
      </c>
      <c r="F44" s="22">
        <f t="shared" si="0"/>
        <v>706</v>
      </c>
      <c r="G44" s="22">
        <f t="shared" si="0"/>
        <v>1520</v>
      </c>
      <c r="H44" s="22">
        <f t="shared" si="0"/>
        <v>1695</v>
      </c>
      <c r="I44" s="22">
        <f t="shared" si="0"/>
        <v>2672</v>
      </c>
      <c r="J44" s="22">
        <f t="shared" si="0"/>
        <v>4049</v>
      </c>
      <c r="K44" s="23">
        <f t="shared" si="0"/>
        <v>4465</v>
      </c>
      <c r="L44" s="19">
        <f t="shared" si="0"/>
        <v>0</v>
      </c>
      <c r="M44" s="20">
        <f t="shared" si="0"/>
        <v>0</v>
      </c>
      <c r="N44" s="94"/>
    </row>
    <row r="45" spans="1:14" s="10" customFormat="1" ht="15.75" thickBo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94"/>
    </row>
    <row r="46" spans="1:14" ht="15.75" thickBot="1" x14ac:dyDescent="0.3">
      <c r="A46" s="18" t="s">
        <v>55</v>
      </c>
      <c r="B46" s="24">
        <f t="shared" ref="B46:M46" si="1">SUM(B3:B42)</f>
        <v>0</v>
      </c>
      <c r="C46" s="25">
        <f t="shared" si="1"/>
        <v>42629</v>
      </c>
      <c r="D46" s="26">
        <f t="shared" si="1"/>
        <v>3421</v>
      </c>
      <c r="E46" s="27">
        <f t="shared" si="1"/>
        <v>600</v>
      </c>
      <c r="F46" s="27">
        <f t="shared" si="1"/>
        <v>706</v>
      </c>
      <c r="G46" s="27">
        <f t="shared" si="1"/>
        <v>1520</v>
      </c>
      <c r="H46" s="27">
        <f t="shared" si="1"/>
        <v>1695</v>
      </c>
      <c r="I46" s="27">
        <f t="shared" si="1"/>
        <v>2672</v>
      </c>
      <c r="J46" s="27">
        <f t="shared" si="1"/>
        <v>4049</v>
      </c>
      <c r="K46" s="28">
        <f t="shared" si="1"/>
        <v>4465</v>
      </c>
      <c r="L46" s="24">
        <f t="shared" si="1"/>
        <v>0</v>
      </c>
      <c r="M46" s="25">
        <f t="shared" si="1"/>
        <v>0</v>
      </c>
      <c r="N46" s="94"/>
    </row>
    <row r="47" spans="1:14" s="10" customFormat="1" ht="15.75" thickBo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4"/>
    </row>
    <row r="48" spans="1:14" x14ac:dyDescent="0.25">
      <c r="A48" s="29" t="s">
        <v>56</v>
      </c>
      <c r="B48" s="30" t="s">
        <v>57</v>
      </c>
      <c r="C48" s="31" t="s">
        <v>58</v>
      </c>
      <c r="D48" s="32" t="s">
        <v>59</v>
      </c>
      <c r="E48" s="33" t="s">
        <v>59</v>
      </c>
      <c r="F48" s="33" t="s">
        <v>59</v>
      </c>
      <c r="G48" s="33" t="s">
        <v>60</v>
      </c>
      <c r="H48" s="33" t="s">
        <v>60</v>
      </c>
      <c r="I48" s="33" t="s">
        <v>60</v>
      </c>
      <c r="J48" s="34" t="s">
        <v>60</v>
      </c>
      <c r="K48" s="35" t="s">
        <v>60</v>
      </c>
      <c r="L48" s="2" t="s">
        <v>60</v>
      </c>
      <c r="M48" s="36" t="s">
        <v>61</v>
      </c>
      <c r="N48" s="6"/>
    </row>
    <row r="49" spans="1:14" ht="15.75" thickBot="1" x14ac:dyDescent="0.3">
      <c r="A49" s="14" t="s">
        <v>14</v>
      </c>
      <c r="B49" s="37">
        <v>0</v>
      </c>
      <c r="C49" s="38">
        <v>10.5</v>
      </c>
      <c r="D49" s="39">
        <v>10.199999999999999</v>
      </c>
      <c r="E49" s="40">
        <v>10.199999999999999</v>
      </c>
      <c r="F49" s="40">
        <v>10.199999999999999</v>
      </c>
      <c r="G49" s="40">
        <v>10.3</v>
      </c>
      <c r="H49" s="40">
        <v>10.5</v>
      </c>
      <c r="I49" s="41">
        <v>10.4</v>
      </c>
      <c r="J49" s="41">
        <v>10.6</v>
      </c>
      <c r="K49" s="41">
        <v>10.4</v>
      </c>
      <c r="L49" s="42">
        <v>0</v>
      </c>
      <c r="M49" s="43">
        <v>0</v>
      </c>
      <c r="N49" s="6"/>
    </row>
    <row r="50" spans="1:14" ht="15.75" thickBot="1" x14ac:dyDescent="0.3">
      <c r="A50" s="93"/>
      <c r="B50" s="45"/>
      <c r="C50" s="45"/>
      <c r="D50" s="45"/>
      <c r="E50" s="45"/>
      <c r="F50" s="45"/>
      <c r="G50" s="45"/>
      <c r="H50" s="45"/>
      <c r="I50" s="93"/>
      <c r="J50" s="93"/>
      <c r="K50" s="93"/>
      <c r="L50" s="93"/>
      <c r="M50" s="93"/>
      <c r="N50" s="6"/>
    </row>
    <row r="51" spans="1:14" ht="15.75" thickBot="1" x14ac:dyDescent="0.3">
      <c r="A51" s="17" t="s">
        <v>62</v>
      </c>
      <c r="B51" s="46">
        <f t="shared" ref="B51:M51" si="2">(B44*B49)</f>
        <v>0</v>
      </c>
      <c r="C51" s="47">
        <f t="shared" si="2"/>
        <v>447604.5</v>
      </c>
      <c r="D51" s="48">
        <f t="shared" si="2"/>
        <v>34894.199999999997</v>
      </c>
      <c r="E51" s="49">
        <f t="shared" si="2"/>
        <v>6120</v>
      </c>
      <c r="F51" s="49">
        <f t="shared" si="2"/>
        <v>7201.2</v>
      </c>
      <c r="G51" s="49">
        <f t="shared" si="2"/>
        <v>15656.000000000002</v>
      </c>
      <c r="H51" s="49">
        <f t="shared" si="2"/>
        <v>17797.5</v>
      </c>
      <c r="I51" s="49">
        <f t="shared" si="2"/>
        <v>27788.799999999999</v>
      </c>
      <c r="J51" s="49">
        <f t="shared" si="2"/>
        <v>42919.4</v>
      </c>
      <c r="K51" s="50">
        <f t="shared" si="2"/>
        <v>46436</v>
      </c>
      <c r="L51" s="46">
        <f t="shared" si="2"/>
        <v>0</v>
      </c>
      <c r="M51" s="51">
        <f t="shared" si="2"/>
        <v>0</v>
      </c>
      <c r="N51" s="52" t="s">
        <v>63</v>
      </c>
    </row>
    <row r="52" spans="1:14" ht="15.75" thickBot="1" x14ac:dyDescent="0.3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6"/>
    </row>
    <row r="53" spans="1:14" x14ac:dyDescent="0.25">
      <c r="A53" s="29" t="s">
        <v>64</v>
      </c>
      <c r="B53" s="30"/>
      <c r="C53" s="31"/>
      <c r="D53" s="32" t="s">
        <v>65</v>
      </c>
      <c r="E53" s="33" t="s">
        <v>65</v>
      </c>
      <c r="F53" s="33" t="s">
        <v>65</v>
      </c>
      <c r="G53" s="33" t="s">
        <v>65</v>
      </c>
      <c r="H53" s="33" t="s">
        <v>66</v>
      </c>
      <c r="I53" s="34" t="s">
        <v>66</v>
      </c>
      <c r="J53" s="33" t="s">
        <v>66</v>
      </c>
      <c r="K53" s="53" t="s">
        <v>66</v>
      </c>
      <c r="L53" s="54" t="s">
        <v>66</v>
      </c>
      <c r="M53" s="36" t="s">
        <v>66</v>
      </c>
      <c r="N53" s="55"/>
    </row>
    <row r="54" spans="1:14" ht="15.75" thickBot="1" x14ac:dyDescent="0.3">
      <c r="A54" s="14" t="s">
        <v>67</v>
      </c>
      <c r="B54" s="56"/>
      <c r="C54" s="57"/>
      <c r="D54" s="58">
        <v>8.6999999999999994E-2</v>
      </c>
      <c r="E54" s="59">
        <v>8.6999999999999994E-2</v>
      </c>
      <c r="F54" s="59">
        <v>8.6999999999999994E-2</v>
      </c>
      <c r="G54" s="59">
        <v>8.6999999999999994E-2</v>
      </c>
      <c r="H54" s="59">
        <v>8.6999999999999994E-2</v>
      </c>
      <c r="I54" s="59">
        <v>8.6999999999999994E-2</v>
      </c>
      <c r="J54" s="59">
        <v>8.6999999999999994E-2</v>
      </c>
      <c r="K54" s="60">
        <v>8.6999999999999994E-2</v>
      </c>
      <c r="L54" s="61">
        <v>0</v>
      </c>
      <c r="M54" s="62">
        <v>0</v>
      </c>
      <c r="N54" s="6"/>
    </row>
    <row r="55" spans="1:14" ht="15.75" thickBot="1" x14ac:dyDescent="0.3">
      <c r="A55" s="93"/>
      <c r="B55" s="93"/>
      <c r="C55" s="93"/>
      <c r="D55" s="93"/>
      <c r="E55" s="45"/>
      <c r="F55" s="45"/>
      <c r="G55" s="45"/>
      <c r="H55" s="93"/>
      <c r="I55" s="93"/>
      <c r="J55" s="93"/>
      <c r="K55" s="93"/>
      <c r="L55" s="93"/>
      <c r="M55" s="93"/>
      <c r="N55" s="55"/>
    </row>
    <row r="56" spans="1:14" ht="15.75" thickBot="1" x14ac:dyDescent="0.3">
      <c r="A56" s="17" t="s">
        <v>68</v>
      </c>
      <c r="B56" s="63"/>
      <c r="C56" s="64"/>
      <c r="D56" s="65">
        <f>(D46*D54)</f>
        <v>297.62699999999995</v>
      </c>
      <c r="E56" s="66">
        <f>(E46*E54)</f>
        <v>52.199999999999996</v>
      </c>
      <c r="F56" s="66">
        <f>(F46*F54)</f>
        <v>61.421999999999997</v>
      </c>
      <c r="G56" s="66">
        <f>(G46*G54)</f>
        <v>132.23999999999998</v>
      </c>
      <c r="H56" s="66">
        <f t="shared" ref="H56" si="3">(H46*H54)</f>
        <v>147.465</v>
      </c>
      <c r="I56" s="66">
        <f>(I46*I54)</f>
        <v>232.46399999999997</v>
      </c>
      <c r="J56" s="66">
        <f>(J46*J54)</f>
        <v>352.26299999999998</v>
      </c>
      <c r="K56" s="67">
        <f>(K46*K54)</f>
        <v>388.45499999999998</v>
      </c>
      <c r="L56" s="68">
        <f>(L46*L54)</f>
        <v>0</v>
      </c>
      <c r="M56" s="69">
        <f>(M46*M54)</f>
        <v>0</v>
      </c>
      <c r="N56" s="6"/>
    </row>
    <row r="57" spans="1:14" ht="15.75" thickBot="1" x14ac:dyDescent="0.3">
      <c r="A57" s="93"/>
      <c r="B57" s="93"/>
      <c r="C57" s="93"/>
      <c r="D57" s="93"/>
      <c r="E57" s="70"/>
      <c r="F57" s="70"/>
      <c r="G57" s="70"/>
      <c r="H57" s="70"/>
      <c r="I57" s="70"/>
      <c r="J57" s="70"/>
      <c r="K57" s="70"/>
      <c r="L57" s="70"/>
      <c r="M57" s="70"/>
      <c r="N57" s="6"/>
    </row>
    <row r="58" spans="1:14" ht="15.75" thickBot="1" x14ac:dyDescent="0.3">
      <c r="A58" s="18" t="s">
        <v>69</v>
      </c>
      <c r="B58" s="213">
        <f>SUM(B44:M44)</f>
        <v>61757</v>
      </c>
      <c r="C58" s="214"/>
      <c r="D58" s="71" t="s">
        <v>70</v>
      </c>
      <c r="E58" s="218">
        <v>45025</v>
      </c>
      <c r="F58" s="218"/>
      <c r="G58" s="218"/>
      <c r="H58" s="218"/>
      <c r="I58" s="219" t="s">
        <v>108</v>
      </c>
      <c r="J58" s="219"/>
      <c r="K58" s="219"/>
      <c r="L58" s="219"/>
      <c r="M58" s="219"/>
      <c r="N58" s="219"/>
    </row>
    <row r="59" spans="1:14" ht="15.75" thickBot="1" x14ac:dyDescent="0.3">
      <c r="A59" s="18" t="s">
        <v>71</v>
      </c>
      <c r="B59" s="213">
        <f>(I83+I84)</f>
        <v>325</v>
      </c>
      <c r="C59" s="214"/>
      <c r="D59" s="71" t="s">
        <v>70</v>
      </c>
      <c r="E59" s="203" t="s">
        <v>72</v>
      </c>
      <c r="F59" s="203"/>
      <c r="G59" s="203"/>
      <c r="H59" s="203"/>
      <c r="I59" s="204">
        <f>(I60+I61)</f>
        <v>61816</v>
      </c>
      <c r="J59" s="204"/>
      <c r="K59" s="204"/>
      <c r="L59" s="204"/>
      <c r="M59" s="204"/>
      <c r="N59" s="204"/>
    </row>
    <row r="60" spans="1:14" ht="15.75" thickBot="1" x14ac:dyDescent="0.3">
      <c r="A60" s="93"/>
      <c r="B60" s="72"/>
      <c r="C60" s="72"/>
      <c r="D60" s="71"/>
      <c r="E60" s="203" t="s">
        <v>73</v>
      </c>
      <c r="F60" s="203"/>
      <c r="G60" s="203"/>
      <c r="H60" s="203"/>
      <c r="I60" s="204">
        <v>61816</v>
      </c>
      <c r="J60" s="204"/>
      <c r="K60" s="204"/>
      <c r="L60" s="204"/>
      <c r="M60" s="204"/>
      <c r="N60" s="204"/>
    </row>
    <row r="61" spans="1:14" ht="15.75" thickBot="1" x14ac:dyDescent="0.3">
      <c r="A61" s="18" t="s">
        <v>74</v>
      </c>
      <c r="B61" s="213">
        <f>(B58-B59)</f>
        <v>61432</v>
      </c>
      <c r="C61" s="214"/>
      <c r="D61" s="71" t="s">
        <v>70</v>
      </c>
      <c r="E61" s="203" t="s">
        <v>75</v>
      </c>
      <c r="F61" s="203"/>
      <c r="G61" s="203"/>
      <c r="H61" s="203"/>
      <c r="I61" s="204">
        <v>0</v>
      </c>
      <c r="J61" s="204"/>
      <c r="K61" s="204"/>
      <c r="L61" s="204"/>
      <c r="M61" s="204"/>
      <c r="N61" s="204"/>
    </row>
    <row r="62" spans="1:14" ht="15.75" thickBot="1" x14ac:dyDescent="0.3">
      <c r="A62" s="93"/>
      <c r="B62" s="73"/>
      <c r="C62" s="73"/>
      <c r="D62" s="71"/>
      <c r="E62" s="203" t="s">
        <v>76</v>
      </c>
      <c r="F62" s="203"/>
      <c r="G62" s="203"/>
      <c r="H62" s="203"/>
      <c r="I62" s="204">
        <v>0</v>
      </c>
      <c r="J62" s="204"/>
      <c r="K62" s="204"/>
      <c r="L62" s="204"/>
      <c r="M62" s="204"/>
      <c r="N62" s="204"/>
    </row>
    <row r="63" spans="1:14" ht="15.75" thickBot="1" x14ac:dyDescent="0.3">
      <c r="A63" s="18" t="s">
        <v>77</v>
      </c>
      <c r="B63" s="213">
        <f>SUM(B51:M51)</f>
        <v>646417.60000000009</v>
      </c>
      <c r="C63" s="214"/>
      <c r="D63" s="71" t="s">
        <v>63</v>
      </c>
      <c r="E63" s="203" t="s">
        <v>78</v>
      </c>
      <c r="F63" s="203"/>
      <c r="G63" s="203"/>
      <c r="H63" s="203"/>
      <c r="I63" s="204">
        <v>61816</v>
      </c>
      <c r="J63" s="204"/>
      <c r="K63" s="204"/>
      <c r="L63" s="204"/>
      <c r="M63" s="204"/>
      <c r="N63" s="204"/>
    </row>
    <row r="64" spans="1:14" ht="15.75" thickBot="1" x14ac:dyDescent="0.3">
      <c r="A64" s="18" t="s">
        <v>79</v>
      </c>
      <c r="B64" s="213">
        <f>SUM(B56:M56)</f>
        <v>1664.1359999999997</v>
      </c>
      <c r="C64" s="214"/>
      <c r="D64" s="71" t="s">
        <v>63</v>
      </c>
      <c r="E64" s="217" t="s">
        <v>80</v>
      </c>
      <c r="F64" s="217"/>
      <c r="G64" s="217"/>
      <c r="H64" s="217"/>
      <c r="I64" s="217"/>
      <c r="J64" s="217"/>
      <c r="K64" s="217"/>
      <c r="L64" s="217"/>
      <c r="M64" s="217"/>
      <c r="N64" s="217"/>
    </row>
    <row r="65" spans="1:14" ht="15.75" thickBot="1" x14ac:dyDescent="0.3">
      <c r="A65" s="93"/>
      <c r="B65" s="73"/>
      <c r="C65" s="73"/>
      <c r="D65" s="71"/>
      <c r="E65" s="203" t="s">
        <v>81</v>
      </c>
      <c r="F65" s="203"/>
      <c r="G65" s="203"/>
      <c r="H65" s="203"/>
      <c r="I65" s="204">
        <v>0</v>
      </c>
      <c r="J65" s="204"/>
      <c r="K65" s="204"/>
      <c r="L65" s="204"/>
      <c r="M65" s="204"/>
      <c r="N65" s="204"/>
    </row>
    <row r="66" spans="1:14" ht="15.75" thickBot="1" x14ac:dyDescent="0.3">
      <c r="A66" s="18" t="s">
        <v>82</v>
      </c>
      <c r="B66" s="213">
        <f>(B63+B64)</f>
        <v>648081.73600000015</v>
      </c>
      <c r="C66" s="214"/>
      <c r="D66" s="71" t="s">
        <v>63</v>
      </c>
      <c r="E66" s="203" t="s">
        <v>83</v>
      </c>
      <c r="F66" s="203"/>
      <c r="G66" s="203"/>
      <c r="H66" s="203"/>
      <c r="I66" s="204">
        <v>0</v>
      </c>
      <c r="J66" s="204"/>
      <c r="K66" s="204"/>
      <c r="L66" s="204"/>
      <c r="M66" s="204"/>
      <c r="N66" s="204"/>
    </row>
    <row r="67" spans="1:14" ht="15.75" thickBot="1" x14ac:dyDescent="0.3">
      <c r="A67" s="93"/>
      <c r="B67" s="73"/>
      <c r="C67" s="73"/>
      <c r="D67" s="93"/>
      <c r="E67" s="206" t="s">
        <v>84</v>
      </c>
      <c r="F67" s="206"/>
      <c r="G67" s="206"/>
      <c r="H67" s="206"/>
      <c r="I67" s="207">
        <v>41769</v>
      </c>
      <c r="J67" s="207"/>
      <c r="K67" s="207"/>
      <c r="L67" s="207"/>
      <c r="M67" s="207"/>
      <c r="N67" s="207"/>
    </row>
    <row r="68" spans="1:14" ht="15.75" thickBot="1" x14ac:dyDescent="0.3">
      <c r="A68" s="18" t="s">
        <v>85</v>
      </c>
      <c r="B68" s="215">
        <f>(B66/B61)</f>
        <v>10.549578981638236</v>
      </c>
      <c r="C68" s="216"/>
      <c r="D68" s="71" t="s">
        <v>63</v>
      </c>
      <c r="E68" s="206" t="s">
        <v>86</v>
      </c>
      <c r="F68" s="206"/>
      <c r="G68" s="206"/>
      <c r="H68" s="206"/>
      <c r="I68" s="207">
        <v>0</v>
      </c>
      <c r="J68" s="207"/>
      <c r="K68" s="207"/>
      <c r="L68" s="207"/>
      <c r="M68" s="207"/>
      <c r="N68" s="207"/>
    </row>
    <row r="69" spans="1:14" ht="15.75" thickBot="1" x14ac:dyDescent="0.3">
      <c r="A69" s="7"/>
      <c r="B69" s="74"/>
      <c r="C69" s="74"/>
      <c r="D69" s="93"/>
      <c r="E69" s="206" t="s">
        <v>87</v>
      </c>
      <c r="F69" s="206"/>
      <c r="G69" s="206"/>
      <c r="H69" s="206"/>
      <c r="I69" s="207">
        <v>0</v>
      </c>
      <c r="J69" s="207"/>
      <c r="K69" s="207"/>
      <c r="L69" s="207"/>
      <c r="M69" s="207"/>
      <c r="N69" s="207"/>
    </row>
    <row r="70" spans="1:14" ht="15.75" thickBot="1" x14ac:dyDescent="0.3">
      <c r="A70" s="18" t="s">
        <v>88</v>
      </c>
      <c r="B70" s="210">
        <v>0</v>
      </c>
      <c r="C70" s="211"/>
      <c r="D70" s="71" t="s">
        <v>70</v>
      </c>
      <c r="E70" s="206" t="s">
        <v>89</v>
      </c>
      <c r="F70" s="206"/>
      <c r="G70" s="206"/>
      <c r="H70" s="206"/>
      <c r="I70" s="207">
        <v>0</v>
      </c>
      <c r="J70" s="207"/>
      <c r="K70" s="207"/>
      <c r="L70" s="207"/>
      <c r="M70" s="207"/>
      <c r="N70" s="207"/>
    </row>
    <row r="71" spans="1:14" ht="15.75" thickBot="1" x14ac:dyDescent="0.3">
      <c r="A71" s="7"/>
      <c r="B71" s="75"/>
      <c r="C71" s="75"/>
      <c r="D71" s="71"/>
      <c r="E71" s="206" t="s">
        <v>90</v>
      </c>
      <c r="F71" s="206"/>
      <c r="G71" s="206"/>
      <c r="H71" s="206"/>
      <c r="I71" s="207">
        <v>61816</v>
      </c>
      <c r="J71" s="207"/>
      <c r="K71" s="207"/>
      <c r="L71" s="207"/>
      <c r="M71" s="207"/>
      <c r="N71" s="207"/>
    </row>
    <row r="72" spans="1:14" ht="15.75" thickBot="1" x14ac:dyDescent="0.3">
      <c r="A72" s="18" t="s">
        <v>91</v>
      </c>
      <c r="B72" s="210">
        <f>I80+I82</f>
        <v>405</v>
      </c>
      <c r="C72" s="211"/>
      <c r="D72" s="71" t="s">
        <v>70</v>
      </c>
      <c r="E72" s="206" t="s">
        <v>92</v>
      </c>
      <c r="F72" s="206"/>
      <c r="G72" s="206"/>
      <c r="H72" s="206"/>
      <c r="I72" s="207">
        <v>0</v>
      </c>
      <c r="J72" s="207"/>
      <c r="K72" s="207"/>
      <c r="L72" s="207"/>
      <c r="M72" s="207"/>
      <c r="N72" s="207"/>
    </row>
    <row r="73" spans="1:14" ht="15" customHeight="1" x14ac:dyDescent="0.25">
      <c r="A73" s="212">
        <v>45025</v>
      </c>
      <c r="B73" s="212"/>
      <c r="C73" s="212"/>
      <c r="D73" s="93"/>
      <c r="E73" s="206" t="s">
        <v>93</v>
      </c>
      <c r="F73" s="206"/>
      <c r="G73" s="206"/>
      <c r="H73" s="206"/>
      <c r="I73" s="207">
        <v>-44138</v>
      </c>
      <c r="J73" s="207"/>
      <c r="K73" s="207"/>
      <c r="L73" s="207"/>
      <c r="M73" s="207"/>
      <c r="N73" s="207"/>
    </row>
    <row r="74" spans="1:14" ht="15" customHeight="1" x14ac:dyDescent="0.25">
      <c r="A74" s="212"/>
      <c r="B74" s="212"/>
      <c r="C74" s="212"/>
      <c r="D74" s="93"/>
      <c r="E74" s="93"/>
      <c r="F74" s="76"/>
      <c r="G74" s="76"/>
      <c r="H74" s="76"/>
      <c r="I74" s="77"/>
      <c r="J74" s="77"/>
      <c r="K74" s="77"/>
      <c r="L74" s="77"/>
      <c r="M74" s="77"/>
      <c r="N74" s="78"/>
    </row>
    <row r="75" spans="1:14" ht="15" customHeight="1" x14ac:dyDescent="0.25">
      <c r="A75" s="212"/>
      <c r="B75" s="212"/>
      <c r="C75" s="212"/>
      <c r="D75" s="93"/>
      <c r="E75" s="206" t="s">
        <v>94</v>
      </c>
      <c r="F75" s="206"/>
      <c r="G75" s="206"/>
      <c r="H75" s="206"/>
      <c r="I75" s="207">
        <f>(I67+I68+I69+I70+I71+I73+I76+I72)</f>
        <v>59447</v>
      </c>
      <c r="J75" s="207"/>
      <c r="K75" s="207"/>
      <c r="L75" s="207"/>
      <c r="M75" s="207"/>
      <c r="N75" s="207"/>
    </row>
    <row r="76" spans="1:14" ht="15" customHeight="1" x14ac:dyDescent="0.25">
      <c r="A76" s="212"/>
      <c r="B76" s="212"/>
      <c r="C76" s="212"/>
      <c r="D76" s="93"/>
      <c r="E76" s="206" t="s">
        <v>95</v>
      </c>
      <c r="F76" s="206"/>
      <c r="G76" s="206"/>
      <c r="H76" s="206"/>
      <c r="I76" s="207">
        <f>(I65+I66)</f>
        <v>0</v>
      </c>
      <c r="J76" s="207"/>
      <c r="K76" s="207"/>
      <c r="L76" s="207"/>
      <c r="M76" s="207"/>
      <c r="N76" s="207"/>
    </row>
    <row r="77" spans="1:14" ht="15" customHeight="1" x14ac:dyDescent="0.25">
      <c r="A77" s="212"/>
      <c r="B77" s="212"/>
      <c r="C77" s="212"/>
      <c r="D77" s="93"/>
      <c r="E77" s="93"/>
      <c r="F77" s="79"/>
      <c r="G77" s="91"/>
      <c r="H77" s="91"/>
      <c r="I77" s="92"/>
      <c r="J77" s="92"/>
      <c r="K77" s="92"/>
      <c r="L77" s="92"/>
      <c r="M77" s="92"/>
      <c r="N77" s="82"/>
    </row>
    <row r="78" spans="1:14" x14ac:dyDescent="0.25">
      <c r="A78" s="209" t="s">
        <v>108</v>
      </c>
      <c r="B78" s="209"/>
      <c r="C78" s="209"/>
      <c r="D78" s="93"/>
      <c r="E78" s="203" t="s">
        <v>96</v>
      </c>
      <c r="F78" s="203"/>
      <c r="G78" s="203"/>
      <c r="H78" s="203"/>
      <c r="I78" s="204">
        <v>0</v>
      </c>
      <c r="J78" s="204"/>
      <c r="K78" s="204"/>
      <c r="L78" s="204"/>
      <c r="M78" s="204"/>
      <c r="N78" s="204"/>
    </row>
    <row r="79" spans="1:14" x14ac:dyDescent="0.25">
      <c r="A79" s="84"/>
      <c r="B79" s="85"/>
      <c r="C79" s="85"/>
      <c r="D79" s="86"/>
      <c r="E79" s="203" t="s">
        <v>97</v>
      </c>
      <c r="F79" s="203"/>
      <c r="G79" s="203"/>
      <c r="H79" s="203"/>
      <c r="I79" s="204">
        <v>41300</v>
      </c>
      <c r="J79" s="204"/>
      <c r="K79" s="204"/>
      <c r="L79" s="204"/>
      <c r="M79" s="204"/>
      <c r="N79" s="204"/>
    </row>
    <row r="80" spans="1:14" x14ac:dyDescent="0.25">
      <c r="A80" s="84"/>
      <c r="B80" s="85"/>
      <c r="C80" s="85"/>
      <c r="D80" s="86"/>
      <c r="E80" s="203" t="s">
        <v>98</v>
      </c>
      <c r="F80" s="203"/>
      <c r="G80" s="203"/>
      <c r="H80" s="203"/>
      <c r="I80" s="208">
        <v>210</v>
      </c>
      <c r="J80" s="208"/>
      <c r="K80" s="208"/>
      <c r="L80" s="208"/>
      <c r="M80" s="208"/>
      <c r="N80" s="208"/>
    </row>
    <row r="81" spans="1:14" x14ac:dyDescent="0.25">
      <c r="A81" s="84"/>
      <c r="B81" s="85"/>
      <c r="C81" s="85"/>
      <c r="D81" s="86"/>
      <c r="E81" s="203" t="s">
        <v>99</v>
      </c>
      <c r="F81" s="203"/>
      <c r="G81" s="203"/>
      <c r="H81" s="203"/>
      <c r="I81" s="204">
        <v>17463</v>
      </c>
      <c r="J81" s="204"/>
      <c r="K81" s="204"/>
      <c r="L81" s="204"/>
      <c r="M81" s="204"/>
      <c r="N81" s="204"/>
    </row>
    <row r="82" spans="1:14" x14ac:dyDescent="0.25">
      <c r="A82" s="93"/>
      <c r="B82" s="93"/>
      <c r="C82" s="93"/>
      <c r="D82" s="86"/>
      <c r="E82" s="203" t="s">
        <v>100</v>
      </c>
      <c r="F82" s="203"/>
      <c r="G82" s="203"/>
      <c r="H82" s="203"/>
      <c r="I82" s="204">
        <v>195</v>
      </c>
      <c r="J82" s="204"/>
      <c r="K82" s="204"/>
      <c r="L82" s="204"/>
      <c r="M82" s="204"/>
      <c r="N82" s="204"/>
    </row>
    <row r="83" spans="1:14" x14ac:dyDescent="0.25">
      <c r="A83" s="86"/>
      <c r="B83" s="86"/>
      <c r="C83" s="86"/>
      <c r="D83" s="86"/>
      <c r="E83" s="203" t="s">
        <v>101</v>
      </c>
      <c r="F83" s="203"/>
      <c r="G83" s="203"/>
      <c r="H83" s="203"/>
      <c r="I83" s="204">
        <v>0</v>
      </c>
      <c r="J83" s="204"/>
      <c r="K83" s="204"/>
      <c r="L83" s="204"/>
      <c r="M83" s="204"/>
      <c r="N83" s="204"/>
    </row>
    <row r="84" spans="1:14" x14ac:dyDescent="0.25">
      <c r="A84" s="86"/>
      <c r="B84" s="86"/>
      <c r="C84" s="86"/>
      <c r="D84" s="86"/>
      <c r="E84" s="203" t="s">
        <v>102</v>
      </c>
      <c r="F84" s="203"/>
      <c r="G84" s="203"/>
      <c r="H84" s="203"/>
      <c r="I84" s="204">
        <v>325</v>
      </c>
      <c r="J84" s="204"/>
      <c r="K84" s="204"/>
      <c r="L84" s="204"/>
      <c r="M84" s="204"/>
      <c r="N84" s="204"/>
    </row>
    <row r="85" spans="1:14" x14ac:dyDescent="0.25">
      <c r="A85" s="86"/>
      <c r="B85" s="86"/>
      <c r="C85" s="86"/>
      <c r="D85" s="86"/>
      <c r="E85" s="89"/>
      <c r="F85" s="89"/>
      <c r="G85" s="89"/>
      <c r="H85" s="89"/>
      <c r="I85" s="90"/>
      <c r="J85" s="90"/>
      <c r="K85" s="90"/>
      <c r="L85" s="90"/>
      <c r="M85" s="90"/>
      <c r="N85" s="90"/>
    </row>
    <row r="86" spans="1:14" x14ac:dyDescent="0.25">
      <c r="A86" s="86"/>
      <c r="B86" s="86"/>
      <c r="C86" s="86"/>
      <c r="D86" s="86"/>
      <c r="E86" s="203" t="s">
        <v>103</v>
      </c>
      <c r="F86" s="203"/>
      <c r="G86" s="203"/>
      <c r="H86" s="203"/>
      <c r="I86" s="204">
        <f>SUM(I78:N84)</f>
        <v>59493</v>
      </c>
      <c r="J86" s="204"/>
      <c r="K86" s="204"/>
      <c r="L86" s="204"/>
      <c r="M86" s="204"/>
      <c r="N86" s="204"/>
    </row>
    <row r="87" spans="1:14" x14ac:dyDescent="0.25">
      <c r="A87" s="86"/>
      <c r="B87" s="86"/>
      <c r="C87" s="86"/>
      <c r="D87" s="86"/>
      <c r="E87" s="89"/>
      <c r="F87" s="89"/>
      <c r="G87" s="89"/>
      <c r="H87" s="89"/>
      <c r="I87" s="90"/>
      <c r="J87" s="90"/>
      <c r="K87" s="90"/>
      <c r="L87" s="90"/>
      <c r="M87" s="90"/>
      <c r="N87" s="90"/>
    </row>
    <row r="88" spans="1:14" ht="15.75" thickBot="1" x14ac:dyDescent="0.3">
      <c r="A88" s="205">
        <f ca="1">NOW()</f>
        <v>45133.373585648151</v>
      </c>
      <c r="B88" s="205"/>
      <c r="C88" s="205"/>
      <c r="D88" s="205"/>
      <c r="E88" s="206" t="s">
        <v>104</v>
      </c>
      <c r="F88" s="206"/>
      <c r="G88" s="206"/>
      <c r="H88" s="206"/>
      <c r="I88" s="207">
        <f>(I86-I75)</f>
        <v>46</v>
      </c>
      <c r="J88" s="207"/>
      <c r="K88" s="207"/>
      <c r="L88" s="207"/>
      <c r="M88" s="207"/>
      <c r="N88" s="207"/>
    </row>
    <row r="89" spans="1:14" ht="15.75" thickTop="1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6"/>
    </row>
    <row r="90" spans="1:14" x14ac:dyDescent="0.25">
      <c r="A90" s="86"/>
      <c r="B90" s="86"/>
      <c r="C90" s="86"/>
      <c r="D90" s="86"/>
    </row>
  </sheetData>
  <mergeCells count="70">
    <mergeCell ref="E82:H82"/>
    <mergeCell ref="I82:N82"/>
    <mergeCell ref="A88:D88"/>
    <mergeCell ref="E88:H88"/>
    <mergeCell ref="I88:N88"/>
    <mergeCell ref="E83:H83"/>
    <mergeCell ref="I83:N83"/>
    <mergeCell ref="E84:H84"/>
    <mergeCell ref="I84:N84"/>
    <mergeCell ref="E86:H86"/>
    <mergeCell ref="I86:N86"/>
    <mergeCell ref="I72:N72"/>
    <mergeCell ref="I78:N78"/>
    <mergeCell ref="E80:H80"/>
    <mergeCell ref="I80:N80"/>
    <mergeCell ref="E81:H81"/>
    <mergeCell ref="I81:N81"/>
    <mergeCell ref="E79:H79"/>
    <mergeCell ref="I79:N79"/>
    <mergeCell ref="A78:C78"/>
    <mergeCell ref="E78:H78"/>
    <mergeCell ref="B70:C70"/>
    <mergeCell ref="E70:H70"/>
    <mergeCell ref="I70:N70"/>
    <mergeCell ref="A73:C77"/>
    <mergeCell ref="E73:H73"/>
    <mergeCell ref="I73:N73"/>
    <mergeCell ref="E75:H75"/>
    <mergeCell ref="I75:N75"/>
    <mergeCell ref="E76:H76"/>
    <mergeCell ref="I76:N76"/>
    <mergeCell ref="E71:H71"/>
    <mergeCell ref="I71:N71"/>
    <mergeCell ref="B72:C72"/>
    <mergeCell ref="E72:H72"/>
    <mergeCell ref="E65:H65"/>
    <mergeCell ref="I65:N65"/>
    <mergeCell ref="B66:C66"/>
    <mergeCell ref="E66:H66"/>
    <mergeCell ref="I66:N66"/>
    <mergeCell ref="E67:H67"/>
    <mergeCell ref="I67:N67"/>
    <mergeCell ref="B68:C68"/>
    <mergeCell ref="E68:H68"/>
    <mergeCell ref="I68:N68"/>
    <mergeCell ref="E69:H69"/>
    <mergeCell ref="I69:N69"/>
    <mergeCell ref="B64:C64"/>
    <mergeCell ref="E64:N64"/>
    <mergeCell ref="B59:C59"/>
    <mergeCell ref="E59:H59"/>
    <mergeCell ref="I59:N59"/>
    <mergeCell ref="E60:H60"/>
    <mergeCell ref="I60:N60"/>
    <mergeCell ref="B61:C61"/>
    <mergeCell ref="E61:H61"/>
    <mergeCell ref="I61:N61"/>
    <mergeCell ref="E62:H62"/>
    <mergeCell ref="I62:N62"/>
    <mergeCell ref="B63:C63"/>
    <mergeCell ref="E63:H63"/>
    <mergeCell ref="I63:N63"/>
    <mergeCell ref="B58:C58"/>
    <mergeCell ref="E58:H58"/>
    <mergeCell ref="I58:N58"/>
    <mergeCell ref="A1:A2"/>
    <mergeCell ref="N1:N7"/>
    <mergeCell ref="N10:N25"/>
    <mergeCell ref="N28:N40"/>
    <mergeCell ref="A41:N41"/>
  </mergeCells>
  <pageMargins left="0.7" right="0.17" top="0.75" bottom="0.17" header="0.3" footer="0.1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30</vt:i4>
      </vt:variant>
      <vt:variant>
        <vt:lpstr>Adlandırılmış Aralıklar</vt:lpstr>
      </vt:variant>
      <vt:variant>
        <vt:i4>30</vt:i4>
      </vt:variant>
    </vt:vector>
  </HeadingPairs>
  <TitlesOfParts>
    <vt:vector size="60" baseType="lpstr">
      <vt:lpstr>01.04.23</vt:lpstr>
      <vt:lpstr>02.04.23</vt:lpstr>
      <vt:lpstr>03.04.23</vt:lpstr>
      <vt:lpstr>04.04.23</vt:lpstr>
      <vt:lpstr>05.04.23</vt:lpstr>
      <vt:lpstr>06.04.23</vt:lpstr>
      <vt:lpstr>07.04.23</vt:lpstr>
      <vt:lpstr>08.04.23</vt:lpstr>
      <vt:lpstr>09.04.23</vt:lpstr>
      <vt:lpstr>10.04.23</vt:lpstr>
      <vt:lpstr>11.04.23</vt:lpstr>
      <vt:lpstr>12.04.23</vt:lpstr>
      <vt:lpstr>13.04.23</vt:lpstr>
      <vt:lpstr>14.04.23</vt:lpstr>
      <vt:lpstr>15.04.23</vt:lpstr>
      <vt:lpstr>16.04.23</vt:lpstr>
      <vt:lpstr>17.04.23</vt:lpstr>
      <vt:lpstr>18.04.23</vt:lpstr>
      <vt:lpstr>19.04.23</vt:lpstr>
      <vt:lpstr>20.04.23</vt:lpstr>
      <vt:lpstr>21.04.23</vt:lpstr>
      <vt:lpstr>22.04.23</vt:lpstr>
      <vt:lpstr>23.04.23</vt:lpstr>
      <vt:lpstr>24.04.23</vt:lpstr>
      <vt:lpstr>25.04.23</vt:lpstr>
      <vt:lpstr>26.04.23</vt:lpstr>
      <vt:lpstr>27.04.23</vt:lpstr>
      <vt:lpstr>28.04.23</vt:lpstr>
      <vt:lpstr>29.04.23</vt:lpstr>
      <vt:lpstr>30.04.23</vt:lpstr>
      <vt:lpstr>'01.04.23'!Yazdırma_Alanı</vt:lpstr>
      <vt:lpstr>'02.04.23'!Yazdırma_Alanı</vt:lpstr>
      <vt:lpstr>'03.04.23'!Yazdırma_Alanı</vt:lpstr>
      <vt:lpstr>'04.04.23'!Yazdırma_Alanı</vt:lpstr>
      <vt:lpstr>'05.04.23'!Yazdırma_Alanı</vt:lpstr>
      <vt:lpstr>'06.04.23'!Yazdırma_Alanı</vt:lpstr>
      <vt:lpstr>'07.04.23'!Yazdırma_Alanı</vt:lpstr>
      <vt:lpstr>'08.04.23'!Yazdırma_Alanı</vt:lpstr>
      <vt:lpstr>'09.04.23'!Yazdırma_Alanı</vt:lpstr>
      <vt:lpstr>'10.04.23'!Yazdırma_Alanı</vt:lpstr>
      <vt:lpstr>'11.04.23'!Yazdırma_Alanı</vt:lpstr>
      <vt:lpstr>'12.04.23'!Yazdırma_Alanı</vt:lpstr>
      <vt:lpstr>'13.04.23'!Yazdırma_Alanı</vt:lpstr>
      <vt:lpstr>'14.04.23'!Yazdırma_Alanı</vt:lpstr>
      <vt:lpstr>'15.04.23'!Yazdırma_Alanı</vt:lpstr>
      <vt:lpstr>'16.04.23'!Yazdırma_Alanı</vt:lpstr>
      <vt:lpstr>'17.04.23'!Yazdırma_Alanı</vt:lpstr>
      <vt:lpstr>'18.04.23'!Yazdırma_Alanı</vt:lpstr>
      <vt:lpstr>'19.04.23'!Yazdırma_Alanı</vt:lpstr>
      <vt:lpstr>'20.04.23'!Yazdırma_Alanı</vt:lpstr>
      <vt:lpstr>'21.04.23'!Yazdırma_Alanı</vt:lpstr>
      <vt:lpstr>'22.04.23'!Yazdırma_Alanı</vt:lpstr>
      <vt:lpstr>'23.04.23'!Yazdırma_Alanı</vt:lpstr>
      <vt:lpstr>'24.04.23'!Yazdırma_Alanı</vt:lpstr>
      <vt:lpstr>'25.04.23'!Yazdırma_Alanı</vt:lpstr>
      <vt:lpstr>'26.04.23'!Yazdırma_Alanı</vt:lpstr>
      <vt:lpstr>'27.04.23'!Yazdırma_Alanı</vt:lpstr>
      <vt:lpstr>'28.04.23'!Yazdırma_Alanı</vt:lpstr>
      <vt:lpstr>'29.04.23'!Yazdırma_Alanı</vt:lpstr>
      <vt:lpstr>'30.04.23'!Yazdırma_Alanı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2023-07-26T05:58:04Z</dcterms:modified>
</cp:coreProperties>
</file>